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Program Development\Administrative Board\Forms\"/>
    </mc:Choice>
  </mc:AlternateContent>
  <bookViews>
    <workbookView xWindow="0" yWindow="0" windowWidth="21600" windowHeight="9735" activeTab="1"/>
  </bookViews>
  <sheets>
    <sheet name="SCH production" sheetId="14" r:id="rId1"/>
    <sheet name="Year 1" sheetId="3" r:id="rId2"/>
    <sheet name="Year 2" sheetId="56816" r:id="rId3"/>
    <sheet name="Year 3" sheetId="64384" r:id="rId4"/>
    <sheet name="Year 4" sheetId="168" r:id="rId5"/>
    <sheet name="Summary" sheetId="1" r:id="rId6"/>
    <sheet name="UNC-GA Summary" sheetId="64386" r:id="rId7"/>
    <sheet name="Directions" sheetId="64387" r:id="rId8"/>
  </sheets>
  <definedNames>
    <definedName name="OLE_LINK1" localSheetId="7">Directions!$A$1</definedName>
    <definedName name="OLE_LINK3" localSheetId="7">Directions!$A$27</definedName>
    <definedName name="_xlnm.Print_Area" localSheetId="0">'SCH production'!$A$1:$J$30</definedName>
    <definedName name="_xlnm.Print_Area" localSheetId="5">Summary!$A$1:$G$40</definedName>
    <definedName name="_xlnm.Print_Area" localSheetId="1">'Year 1'!$A$1:$G$68</definedName>
    <definedName name="_xlnm.Print_Area" localSheetId="2">'Year 2'!$A$1:$J$69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4" l="1"/>
  <c r="D21" i="14"/>
  <c r="B25" i="14"/>
  <c r="D23" i="14"/>
  <c r="D24" i="14"/>
  <c r="E10" i="14"/>
  <c r="G10" i="14"/>
  <c r="E16" i="14"/>
  <c r="E22" i="14"/>
  <c r="G22" i="14"/>
  <c r="E23" i="14"/>
  <c r="C15" i="168"/>
  <c r="G23" i="14"/>
  <c r="G24" i="14"/>
  <c r="D15" i="14"/>
  <c r="D16" i="14"/>
  <c r="D17" i="14"/>
  <c r="D18" i="14"/>
  <c r="D14" i="64384"/>
  <c r="G16" i="14"/>
  <c r="G17" i="14"/>
  <c r="D10" i="14"/>
  <c r="D11" i="14"/>
  <c r="D12" i="14"/>
  <c r="D14" i="56816"/>
  <c r="G11" i="14"/>
  <c r="D7" i="14"/>
  <c r="G7" i="14"/>
  <c r="D15" i="3"/>
  <c r="H7" i="14"/>
  <c r="I7" i="14"/>
  <c r="D17" i="3"/>
  <c r="G27" i="168"/>
  <c r="G28" i="168"/>
  <c r="G35" i="168"/>
  <c r="F38" i="168"/>
  <c r="G38" i="168"/>
  <c r="G39" i="168"/>
  <c r="G40" i="168"/>
  <c r="G41" i="168"/>
  <c r="G42" i="168"/>
  <c r="G46" i="168"/>
  <c r="G47" i="168"/>
  <c r="G48" i="168"/>
  <c r="G49" i="168"/>
  <c r="G50" i="168"/>
  <c r="D20" i="56816"/>
  <c r="B54" i="56816"/>
  <c r="C20" i="64384"/>
  <c r="D20" i="64384"/>
  <c r="C21" i="56816"/>
  <c r="D21" i="56816"/>
  <c r="C21" i="64384"/>
  <c r="D21" i="64384"/>
  <c r="C21" i="168"/>
  <c r="D21" i="168"/>
  <c r="B55" i="168"/>
  <c r="F55" i="168"/>
  <c r="G55" i="168"/>
  <c r="B68" i="168"/>
  <c r="B68" i="64384"/>
  <c r="B68" i="56816"/>
  <c r="B68" i="3"/>
  <c r="G32" i="168"/>
  <c r="G33" i="168"/>
  <c r="G34" i="168"/>
  <c r="G31" i="168"/>
  <c r="F35" i="168"/>
  <c r="G46" i="64384"/>
  <c r="F38" i="64384"/>
  <c r="F43" i="64384"/>
  <c r="G39" i="64384"/>
  <c r="G38" i="64384"/>
  <c r="G40" i="64384"/>
  <c r="G41" i="64384"/>
  <c r="G42" i="64384"/>
  <c r="G43" i="64384"/>
  <c r="F35" i="64384"/>
  <c r="G32" i="64384"/>
  <c r="G33" i="64384"/>
  <c r="G34" i="64384"/>
  <c r="G31" i="64384"/>
  <c r="G46" i="56816"/>
  <c r="G47" i="56816"/>
  <c r="G48" i="56816"/>
  <c r="G49" i="56816"/>
  <c r="G50" i="56816"/>
  <c r="F39" i="56816"/>
  <c r="G39" i="56816"/>
  <c r="F38" i="56816"/>
  <c r="G43" i="56816"/>
  <c r="F35" i="56816"/>
  <c r="G32" i="56816"/>
  <c r="G33" i="56816"/>
  <c r="G34" i="56816"/>
  <c r="G31" i="56816"/>
  <c r="F38" i="3"/>
  <c r="F39" i="3"/>
  <c r="G39" i="3"/>
  <c r="B55" i="56816"/>
  <c r="G55" i="56816"/>
  <c r="F55" i="3"/>
  <c r="F54" i="3"/>
  <c r="G54" i="3"/>
  <c r="F53" i="3"/>
  <c r="G53" i="3"/>
  <c r="G55" i="3"/>
  <c r="G57" i="3"/>
  <c r="F57" i="3"/>
  <c r="A1" i="64386"/>
  <c r="A1" i="1"/>
  <c r="D14" i="3"/>
  <c r="C50" i="168"/>
  <c r="G49" i="64384"/>
  <c r="G48" i="64384"/>
  <c r="G47" i="64384"/>
  <c r="F50" i="64384"/>
  <c r="E50" i="64384"/>
  <c r="D50" i="64384"/>
  <c r="C50" i="64384"/>
  <c r="F50" i="56816"/>
  <c r="E50" i="56816"/>
  <c r="D50" i="56816"/>
  <c r="C50" i="56816"/>
  <c r="G49" i="3"/>
  <c r="G48" i="3"/>
  <c r="G47" i="3"/>
  <c r="F50" i="3"/>
  <c r="E50" i="3"/>
  <c r="D50" i="3"/>
  <c r="C50" i="3"/>
  <c r="F50" i="168"/>
  <c r="E50" i="168"/>
  <c r="D50" i="168"/>
  <c r="B12" i="14"/>
  <c r="B14" i="3"/>
  <c r="B15" i="3"/>
  <c r="G27" i="3"/>
  <c r="G28" i="3"/>
  <c r="B28" i="3"/>
  <c r="C28" i="3"/>
  <c r="D28" i="3"/>
  <c r="E28" i="3"/>
  <c r="F28" i="3"/>
  <c r="G31" i="3"/>
  <c r="G32" i="3"/>
  <c r="G33" i="3"/>
  <c r="B35" i="3"/>
  <c r="G34" i="3"/>
  <c r="C35" i="3"/>
  <c r="D35" i="3"/>
  <c r="E35" i="3"/>
  <c r="E43" i="3"/>
  <c r="E57" i="3"/>
  <c r="E59" i="3"/>
  <c r="D8" i="1"/>
  <c r="D17" i="1"/>
  <c r="F35" i="3"/>
  <c r="G40" i="3"/>
  <c r="G41" i="3"/>
  <c r="G42" i="3"/>
  <c r="C43" i="3"/>
  <c r="D43" i="3"/>
  <c r="G46" i="3"/>
  <c r="C57" i="3"/>
  <c r="D57" i="3"/>
  <c r="B14" i="56816"/>
  <c r="C14" i="56816"/>
  <c r="C15" i="56816"/>
  <c r="G27" i="56816"/>
  <c r="G28" i="56816"/>
  <c r="B28" i="56816"/>
  <c r="C28" i="56816"/>
  <c r="C35" i="56816"/>
  <c r="C43" i="56816"/>
  <c r="C57" i="56816"/>
  <c r="C59" i="56816"/>
  <c r="B9" i="1"/>
  <c r="D28" i="56816"/>
  <c r="D35" i="56816"/>
  <c r="D43" i="56816"/>
  <c r="D57" i="56816"/>
  <c r="D59" i="56816"/>
  <c r="C9" i="1"/>
  <c r="E28" i="56816"/>
  <c r="E35" i="56816"/>
  <c r="E43" i="56816"/>
  <c r="E57" i="56816"/>
  <c r="E59" i="56816"/>
  <c r="D9" i="1"/>
  <c r="F28" i="56816"/>
  <c r="B35" i="56816"/>
  <c r="C14" i="64384"/>
  <c r="G27" i="64384"/>
  <c r="B28" i="64384"/>
  <c r="C28" i="64384"/>
  <c r="D28" i="64384"/>
  <c r="E28" i="64384"/>
  <c r="F28" i="64384"/>
  <c r="G28" i="64384"/>
  <c r="G35" i="64384"/>
  <c r="H35" i="168"/>
  <c r="C35" i="64384"/>
  <c r="D35" i="64384"/>
  <c r="E35" i="64384"/>
  <c r="E43" i="64384"/>
  <c r="E57" i="64384"/>
  <c r="E59" i="64384"/>
  <c r="D10" i="1"/>
  <c r="C43" i="64384"/>
  <c r="D43" i="64384"/>
  <c r="C57" i="64384"/>
  <c r="D57" i="64384"/>
  <c r="H28" i="168"/>
  <c r="B28" i="168"/>
  <c r="C28" i="168"/>
  <c r="D28" i="168"/>
  <c r="D35" i="168"/>
  <c r="D43" i="168"/>
  <c r="D57" i="168"/>
  <c r="D59" i="168"/>
  <c r="C11" i="1"/>
  <c r="E28" i="168"/>
  <c r="F28" i="168"/>
  <c r="C35" i="168"/>
  <c r="E35" i="168"/>
  <c r="C43" i="168"/>
  <c r="E43" i="168"/>
  <c r="C57" i="168"/>
  <c r="E57" i="168"/>
  <c r="E59" i="168"/>
  <c r="D11" i="1"/>
  <c r="C59" i="168"/>
  <c r="B11" i="1"/>
  <c r="C59" i="64384"/>
  <c r="B10" i="1"/>
  <c r="D59" i="64384"/>
  <c r="C10" i="1"/>
  <c r="C20" i="1"/>
  <c r="C15" i="64384"/>
  <c r="D59" i="3"/>
  <c r="C8" i="1"/>
  <c r="C17" i="1"/>
  <c r="C59" i="3"/>
  <c r="B8" i="1"/>
  <c r="D18" i="1"/>
  <c r="G50" i="3"/>
  <c r="C18" i="1"/>
  <c r="H28" i="56816"/>
  <c r="D20" i="1"/>
  <c r="C14" i="168"/>
  <c r="B15" i="56816"/>
  <c r="G35" i="56816"/>
  <c r="H35" i="64384"/>
  <c r="B18" i="14"/>
  <c r="H28" i="64384"/>
  <c r="B14" i="64384"/>
  <c r="G50" i="64384"/>
  <c r="D19" i="1"/>
  <c r="B55" i="64384"/>
  <c r="F55" i="64384"/>
  <c r="G55" i="64384"/>
  <c r="F55" i="56816"/>
  <c r="B18" i="1"/>
  <c r="B20" i="1"/>
  <c r="B19" i="1"/>
  <c r="B17" i="1"/>
  <c r="C19" i="1"/>
  <c r="C21" i="1"/>
  <c r="B28" i="1"/>
  <c r="D21" i="1"/>
  <c r="B27" i="1"/>
  <c r="B35" i="64384"/>
  <c r="B14" i="168"/>
  <c r="B21" i="1"/>
  <c r="B25" i="1"/>
  <c r="B35" i="168"/>
  <c r="G40" i="56816"/>
  <c r="G41" i="56816"/>
  <c r="G42" i="56816"/>
  <c r="H50" i="168"/>
  <c r="G43" i="168"/>
  <c r="F43" i="168"/>
  <c r="H43" i="168"/>
  <c r="H50" i="64384"/>
  <c r="H43" i="64384"/>
  <c r="H50" i="56816"/>
  <c r="G38" i="56816"/>
  <c r="F43" i="56816"/>
  <c r="B53" i="56816"/>
  <c r="F53" i="56816"/>
  <c r="C20" i="168"/>
  <c r="D20" i="168"/>
  <c r="B54" i="64384"/>
  <c r="F54" i="64384"/>
  <c r="G54" i="64384"/>
  <c r="B53" i="64384"/>
  <c r="F53" i="64384"/>
  <c r="F54" i="56816"/>
  <c r="G54" i="56816"/>
  <c r="F57" i="56816"/>
  <c r="G53" i="56816"/>
  <c r="G57" i="56816"/>
  <c r="G59" i="56816"/>
  <c r="C4" i="64386"/>
  <c r="F43" i="3"/>
  <c r="G35" i="3"/>
  <c r="H35" i="56816"/>
  <c r="F59" i="3"/>
  <c r="E8" i="1"/>
  <c r="G38" i="3"/>
  <c r="G43" i="3"/>
  <c r="H43" i="56816"/>
  <c r="F8" i="1"/>
  <c r="E17" i="1"/>
  <c r="D22" i="14"/>
  <c r="D25" i="14"/>
  <c r="D14" i="168"/>
  <c r="G12" i="14"/>
  <c r="E15" i="14"/>
  <c r="E12" i="14"/>
  <c r="D16" i="3"/>
  <c r="B13" i="64386"/>
  <c r="B20" i="64386"/>
  <c r="H12" i="14"/>
  <c r="D15" i="56816"/>
  <c r="C20" i="64386"/>
  <c r="B6" i="3"/>
  <c r="B5" i="64386"/>
  <c r="E26" i="1"/>
  <c r="B7" i="64386"/>
  <c r="B6" i="64386"/>
  <c r="B15" i="64386"/>
  <c r="B16" i="64386"/>
  <c r="F59" i="56816"/>
  <c r="E9" i="1"/>
  <c r="F9" i="1"/>
  <c r="F57" i="64384"/>
  <c r="F59" i="64384"/>
  <c r="E10" i="1"/>
  <c r="G53" i="64384"/>
  <c r="G57" i="64384"/>
  <c r="H57" i="56816"/>
  <c r="E18" i="1"/>
  <c r="B54" i="168"/>
  <c r="F54" i="168"/>
  <c r="G54" i="168"/>
  <c r="B53" i="168"/>
  <c r="F53" i="168"/>
  <c r="G59" i="3"/>
  <c r="H59" i="56816"/>
  <c r="F17" i="1"/>
  <c r="G9" i="1"/>
  <c r="F18" i="1"/>
  <c r="E21" i="14"/>
  <c r="B15" i="64384"/>
  <c r="E18" i="14"/>
  <c r="G15" i="14"/>
  <c r="G18" i="14"/>
  <c r="I12" i="14"/>
  <c r="D17" i="56816"/>
  <c r="D16" i="56816"/>
  <c r="F26" i="1"/>
  <c r="B14" i="64386"/>
  <c r="B18" i="64386"/>
  <c r="B21" i="64386"/>
  <c r="F57" i="168"/>
  <c r="F59" i="168"/>
  <c r="E11" i="1"/>
  <c r="G53" i="168"/>
  <c r="G57" i="168"/>
  <c r="G59" i="64384"/>
  <c r="D4" i="64386"/>
  <c r="H57" i="64384"/>
  <c r="H59" i="64384"/>
  <c r="F10" i="1"/>
  <c r="E19" i="1"/>
  <c r="G8" i="1"/>
  <c r="B4" i="64386"/>
  <c r="B8" i="64386"/>
  <c r="D15" i="64384"/>
  <c r="D20" i="64386"/>
  <c r="H18" i="14"/>
  <c r="E25" i="14"/>
  <c r="G21" i="14"/>
  <c r="G25" i="14"/>
  <c r="B15" i="168"/>
  <c r="C13" i="64386"/>
  <c r="B6" i="56816"/>
  <c r="C15" i="64386"/>
  <c r="C7" i="64386"/>
  <c r="C5" i="64386"/>
  <c r="C6" i="64386"/>
  <c r="C16" i="64386"/>
  <c r="E27" i="1"/>
  <c r="F19" i="1"/>
  <c r="G10" i="1"/>
  <c r="F11" i="1"/>
  <c r="E20" i="1"/>
  <c r="E21" i="1"/>
  <c r="B26" i="1"/>
  <c r="B29" i="1"/>
  <c r="H57" i="168"/>
  <c r="H59" i="168"/>
  <c r="G59" i="168"/>
  <c r="E4" i="64386"/>
  <c r="D15" i="168"/>
  <c r="E20" i="64386"/>
  <c r="H25" i="14"/>
  <c r="D16" i="64384"/>
  <c r="I18" i="14"/>
  <c r="D17" i="64384"/>
  <c r="C8" i="64386"/>
  <c r="C14" i="64386"/>
  <c r="C18" i="64386"/>
  <c r="C21" i="64386"/>
  <c r="F27" i="1"/>
  <c r="G11" i="1"/>
  <c r="F20" i="1"/>
  <c r="F21" i="1"/>
  <c r="B6" i="64384"/>
  <c r="D13" i="64386"/>
  <c r="D5" i="64386"/>
  <c r="D14" i="64386"/>
  <c r="D15" i="64386"/>
  <c r="D16" i="64386"/>
  <c r="D7" i="64386"/>
  <c r="E28" i="1"/>
  <c r="F28" i="1"/>
  <c r="D6" i="64386"/>
  <c r="H27" i="14"/>
  <c r="I25" i="14"/>
  <c r="D17" i="168"/>
  <c r="E7" i="64386"/>
  <c r="D16" i="168"/>
  <c r="E15" i="64386"/>
  <c r="E5" i="64386"/>
  <c r="E16" i="64386"/>
  <c r="E29" i="1"/>
  <c r="D18" i="64386"/>
  <c r="D21" i="64386"/>
  <c r="D8" i="64386"/>
  <c r="E6" i="64386"/>
  <c r="E8" i="64386"/>
  <c r="E13" i="64386"/>
  <c r="B6" i="168"/>
  <c r="I27" i="14"/>
  <c r="E14" i="64386"/>
  <c r="E18" i="64386"/>
  <c r="E21" i="64386"/>
  <c r="F29" i="1"/>
  <c r="F30" i="1"/>
  <c r="F32" i="1"/>
  <c r="E30" i="1"/>
  <c r="F16" i="64386"/>
  <c r="F4" i="64386"/>
</calcChain>
</file>

<file path=xl/comments1.xml><?xml version="1.0" encoding="utf-8"?>
<comments xmlns="http://schemas.openxmlformats.org/spreadsheetml/2006/main">
  <authors>
    <author>ghodge</author>
    <author>Dr. George L Hodge</author>
  </authors>
  <commentList>
    <comment ref="I5" authorId="0" shapeId="0">
      <text>
        <r>
          <rPr>
            <b/>
            <sz val="10"/>
            <color indexed="81"/>
            <rFont val="Tahoma"/>
            <family val="2"/>
          </rPr>
          <t>Insert I, II, III, or IV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10"/>
            <color indexed="81"/>
            <rFont val="Tahoma"/>
            <family val="2"/>
          </rPr>
          <t>enter $/SCH Purpose 101</t>
        </r>
        <r>
          <rPr>
            <sz val="10"/>
            <color indexed="81"/>
            <rFont val="Tahoma"/>
            <family val="2"/>
          </rPr>
          <t xml:space="preserve">
from Table 2 total Institutional Funding Requirements Calculation...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Dr. George L Hodge:</t>
        </r>
        <r>
          <rPr>
            <sz val="9"/>
            <color indexed="81"/>
            <rFont val="Tahoma"/>
            <family val="2"/>
          </rPr>
          <t xml:space="preserve">
number of credit hours for typical part-time student</t>
        </r>
      </text>
    </comment>
    <comment ref="B10" authorId="0" shapeId="0">
      <text>
        <r>
          <rPr>
            <b/>
            <sz val="10"/>
            <color indexed="81"/>
            <rFont val="Tahoma"/>
            <family val="2"/>
          </rPr>
          <t>new students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0"/>
            <color indexed="81"/>
            <rFont val="Tahoma"/>
            <family val="2"/>
          </rPr>
          <t>students continuing from Year 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1" authorId="1" shapeId="0">
      <text>
        <r>
          <rPr>
            <b/>
            <sz val="9"/>
            <color indexed="81"/>
            <rFont val="Tahoma"/>
            <charset val="1"/>
          </rPr>
          <t>Dr. George L Hodge:</t>
        </r>
        <r>
          <rPr>
            <sz val="9"/>
            <color indexed="81"/>
            <rFont val="Tahoma"/>
            <charset val="1"/>
          </rPr>
          <t xml:space="preserve">
student</t>
        </r>
      </text>
    </comment>
    <comment ref="B15" authorId="0" shapeId="0">
      <text>
        <r>
          <rPr>
            <b/>
            <sz val="10"/>
            <color indexed="81"/>
            <rFont val="Tahoma"/>
            <family val="2"/>
          </rPr>
          <t>new students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10"/>
            <color indexed="81"/>
            <rFont val="Tahoma"/>
            <family val="2"/>
          </rPr>
          <t>students continuing from Year 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students continuing from Year 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10"/>
            <color indexed="81"/>
            <rFont val="Tahoma"/>
            <family val="2"/>
          </rPr>
          <t>new students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10"/>
            <color indexed="81"/>
            <rFont val="Tahoma"/>
            <family val="2"/>
          </rPr>
          <t>students continuing from Year 3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10"/>
            <color indexed="81"/>
            <rFont val="Tahoma"/>
            <family val="2"/>
          </rPr>
          <t>students continuing from Year 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b/>
            <sz val="10"/>
            <color indexed="81"/>
            <rFont val="Tahoma"/>
            <family val="2"/>
          </rPr>
          <t>students continuing from Year 1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ghodge</author>
  </authors>
  <commentList>
    <comment ref="C20" authorId="0" shapeId="0">
      <text>
        <r>
          <rPr>
            <sz val="10"/>
            <color indexed="81"/>
            <rFont val="Tahoma"/>
            <family val="2"/>
          </rPr>
          <t xml:space="preserve">edit value if all students from previous year are not continuing with support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</rPr>
          <t>edit value if all students from previous year are not continuing with support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ghodge</author>
  </authors>
  <commentList>
    <comment ref="C20" authorId="0" shapeId="0">
      <text>
        <r>
          <rPr>
            <b/>
            <sz val="10"/>
            <color indexed="81"/>
            <rFont val="Tahoma"/>
            <family val="2"/>
          </rPr>
          <t>edit value if all students from previous year are not continuing with support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</rPr>
          <t>edit value if all students from previous year are not continuing with support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ghodge</author>
  </authors>
  <commentList>
    <comment ref="C20" authorId="0" shapeId="0">
      <text>
        <r>
          <rPr>
            <b/>
            <sz val="10"/>
            <color indexed="81"/>
            <rFont val="Tahoma"/>
            <family val="2"/>
          </rPr>
          <t>edit value if all students from previous year are not continuing with support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</rPr>
          <t>edit value if all students from previous year are not continuing with support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<sst xmlns="http://schemas.openxmlformats.org/spreadsheetml/2006/main" count="458" uniqueCount="206">
  <si>
    <t>part-time</t>
  </si>
  <si>
    <t>Student Credit Hours</t>
  </si>
  <si>
    <t>Enrollment increase funds Purpose 101</t>
  </si>
  <si>
    <t>TA ships</t>
  </si>
  <si>
    <t>Out of state admissions</t>
  </si>
  <si>
    <t>admissions</t>
  </si>
  <si>
    <t>continuing</t>
  </si>
  <si>
    <t>1.  Enrollment</t>
  </si>
  <si>
    <t>third-yr</t>
  </si>
  <si>
    <t>fourth-yr</t>
  </si>
  <si>
    <t>totals</t>
  </si>
  <si>
    <t>SCH</t>
  </si>
  <si>
    <t>TOTAL 18XX</t>
  </si>
  <si>
    <t>TOTAL COSTS</t>
  </si>
  <si>
    <t>Source of Funds</t>
  </si>
  <si>
    <t xml:space="preserve">Source of Funds </t>
  </si>
  <si>
    <t>Cumulative Totals</t>
  </si>
  <si>
    <t>Copying/Postage/Office Supplies</t>
  </si>
  <si>
    <t xml:space="preserve">TOTAL new SCH </t>
  </si>
  <si>
    <t>*assumes no attrition</t>
  </si>
  <si>
    <t>total SCH each year</t>
  </si>
  <si>
    <t>STUDENT CREDIT-HOUR (SCH) PRODUCTION OVER FOUR YEARS*</t>
  </si>
  <si>
    <t>SUMMARY OF NEW  COSTS EACH YEAR</t>
  </si>
  <si>
    <t>SUMMARY OF TOTAL COSTS EACH YEAR</t>
  </si>
  <si>
    <t>Assumptions</t>
  </si>
  <si>
    <t>Total New This Year</t>
  </si>
  <si>
    <t>Total New  This Year</t>
  </si>
  <si>
    <t>Cost Description</t>
  </si>
  <si>
    <t>Number</t>
  </si>
  <si>
    <t>2-5XXX Operating</t>
  </si>
  <si>
    <t>Total New Each Year</t>
  </si>
  <si>
    <t>2.  Student support</t>
  </si>
  <si>
    <t>Contracts &amp; Grants</t>
  </si>
  <si>
    <t>Summary of Costs</t>
  </si>
  <si>
    <t>Period</t>
  </si>
  <si>
    <t>Grand Total</t>
  </si>
  <si>
    <t xml:space="preserve">     Enrollment Increase Funds</t>
  </si>
  <si>
    <t>Enrollment Increase - PERMANENT</t>
  </si>
  <si>
    <t>Enrollment Increase  - PERMANENT</t>
  </si>
  <si>
    <t>TOTAL</t>
  </si>
  <si>
    <t>year</t>
  </si>
  <si>
    <t>credits</t>
  </si>
  <si>
    <t>total</t>
  </si>
  <si>
    <t>full-time</t>
  </si>
  <si>
    <t>first-yr</t>
  </si>
  <si>
    <t>second-yr</t>
  </si>
  <si>
    <t>Total</t>
  </si>
  <si>
    <t>12XX SPA salary</t>
  </si>
  <si>
    <t>TOTAL 12XX</t>
  </si>
  <si>
    <t>13XX EPA salaries</t>
  </si>
  <si>
    <t>TOTAL 13XX</t>
  </si>
  <si>
    <t>18XX Fringes</t>
  </si>
  <si>
    <t>Year 1</t>
  </si>
  <si>
    <t>Year 2</t>
  </si>
  <si>
    <t>Year 3</t>
  </si>
  <si>
    <t>Year 4</t>
  </si>
  <si>
    <r>
      <t xml:space="preserve">Grad Program Gain </t>
    </r>
    <r>
      <rPr>
        <b/>
        <sz val="9"/>
        <color indexed="10"/>
        <rFont val="Geneva"/>
      </rPr>
      <t>(Loss)</t>
    </r>
  </si>
  <si>
    <t>PERMANENT FUNDS REQUESTED OVER 4-YEAR PERIOD</t>
  </si>
  <si>
    <t>SUMMARY OF ENROLLMENT INCREASE FUNDS</t>
  </si>
  <si>
    <t>Reallocation from College</t>
  </si>
  <si>
    <t>Enrollment Increase *</t>
  </si>
  <si>
    <t>* Cannot exceed Total New SCH Value</t>
  </si>
  <si>
    <t>Travel</t>
  </si>
  <si>
    <t>Current Services</t>
  </si>
  <si>
    <t>Other</t>
  </si>
  <si>
    <t>Equipment</t>
  </si>
  <si>
    <t>6XX Graduate Student Support Plan (GSSP)</t>
  </si>
  <si>
    <t>2-5XX Operating</t>
  </si>
  <si>
    <t>Faculty/Staff @ 27%</t>
  </si>
  <si>
    <t>Graduate Student Assistants @ 9.5%</t>
  </si>
  <si>
    <t>Ref.</t>
  </si>
  <si>
    <t>TOTAL 6XX</t>
  </si>
  <si>
    <t>TOTAL 2-5XX</t>
  </si>
  <si>
    <t>Other Support Needed</t>
  </si>
  <si>
    <t>Tuition Remission Matching @ 25%</t>
  </si>
  <si>
    <t>Table 1: Estimated Annual Budget for the Program</t>
  </si>
  <si>
    <t>year 1</t>
  </si>
  <si>
    <t>year 2</t>
  </si>
  <si>
    <t>year 3</t>
  </si>
  <si>
    <t>year 4</t>
  </si>
  <si>
    <t>Library Costs (estimated @ 11.485% of  purpose 101 funds)</t>
  </si>
  <si>
    <t>Table 2: Projected Annual Requirements</t>
  </si>
  <si>
    <t>State Appropriations Estimate to Campus Library (11.485% of purpose 101 funds)</t>
  </si>
  <si>
    <t>State Appropriations Estimate to Campus Institutional Support (54.050% of purpose 101 funds)</t>
  </si>
  <si>
    <t>na</t>
  </si>
  <si>
    <t>full time rate based on 9+ credit hours per semester for resident  $/SCH</t>
  </si>
  <si>
    <t>part time rate based on 3 credit hours per semester for resident $/SCH</t>
  </si>
  <si>
    <t>ESTIMATED ANNUAL TOTAL COST</t>
  </si>
  <si>
    <t>ESTIMATED TOTAL ANNUAL REQUIREMENTS</t>
  </si>
  <si>
    <t>full time rate based on 9+ credit hours per semester for non resident  $/SCH</t>
  </si>
  <si>
    <t>RA/TA Health Insurance</t>
  </si>
  <si>
    <t>In-State Tuition</t>
  </si>
  <si>
    <t>Tuition Remission</t>
  </si>
  <si>
    <t>Rate</t>
  </si>
  <si>
    <t>Link</t>
  </si>
  <si>
    <t>http://www.ncsu.edu/grad/support-plan/rates.html</t>
  </si>
  <si>
    <t>http://www7.acs.ncsu.edu/cashier/tuition/gradtuition.asp</t>
  </si>
  <si>
    <t>http://www.ncsu.edu/grad/support-plan/who-pays.html</t>
  </si>
  <si>
    <t>Tuition Remission Matching @ 25% of TR</t>
  </si>
  <si>
    <t xml:space="preserve">Appendix C Section XI Budget:  Insert worksheets labeled Year, 1, 2, 3, and 4 into the budget section.  Add a narrative explaining any major expenses. </t>
  </si>
  <si>
    <t>The template is not locked. Add/delete rows/columns as needed.  Modify formulas as needed.</t>
  </si>
  <si>
    <t>See comments associated with individual cells in worksheets</t>
  </si>
  <si>
    <t>The complete Excel Budget Template is routed within NCSU for reviews.</t>
  </si>
  <si>
    <t>SCH Production over four years worksheet</t>
  </si>
  <si>
    <t xml:space="preserve">This worksheet shows the SCH generated which is then used to calculate revenue based on formula funding.  Only include NEW students.  Do not include students who are in off-model programs. </t>
  </si>
  <si>
    <t>Category:  refer to the web site for the enrollment category of courses (for example engineering courses are typically Category  IV)  http://upa.ncsu.edu/sites/upa.ncsu.edu/files/PDF/ga_funding_category_to_course_code_0.pdf</t>
  </si>
  <si>
    <t>Total SCH each Year:  refer to the website for $ value of purpose 101 funding Table 2 column 2. http://upa.ncsu.edu/ir/fin/2013-2014-funding-model-parameters</t>
  </si>
  <si>
    <t>Based on the student credit hours reported in Appendix C Section  II.C, for Year 1 record:</t>
  </si>
  <si>
    <t>number of full time students each year (only include NEW students not students who are moving from an existing program)</t>
  </si>
  <si>
    <t>typical credit hours per year for full time students (18 credit hours  for graduate programs)</t>
  </si>
  <si>
    <t>number of part time students each year (only include NEW students not students who are moving from an existing program)</t>
  </si>
  <si>
    <t>typical credit hours per year for part time students (9 credit hours for graduate programs)</t>
  </si>
  <si>
    <t>For years 2, 3, and 4 record similar data.</t>
  </si>
  <si>
    <t>First –year represents new students</t>
  </si>
  <si>
    <t>Second, third, fourth-year represents continuing students</t>
  </si>
  <si>
    <t>In most graduate programs full time students would complete the program in 2 years.</t>
  </si>
  <si>
    <t>Assume no attrition from the program</t>
  </si>
  <si>
    <t>Year 1 Budget worksheet.</t>
  </si>
  <si>
    <t>Assumption 1: Enrollment is automatically calculated from SCH worksheet.</t>
  </si>
  <si>
    <t>Assumption 2: Student support:  Include TA/RA or other support</t>
  </si>
  <si>
    <t>SPA Salary: List position title, not personnel names</t>
  </si>
  <si>
    <t>EPA Salaries: List position title, not personnel names</t>
  </si>
  <si>
    <t>Fringes: Rates based on SPARCS Contracts &amp; Grants.  http://www.ncsu.edu/sparcs/budgeting/fringe.php</t>
  </si>
  <si>
    <t>2-5XX Operating:  Add rows as need describing costs to operate the program.  This may include items such as: special supplies, travel, equipment, lab fees</t>
  </si>
  <si>
    <t>GSSP:  Rates based on Cashier’s office. http://www.fis.ncsu.edu/cashier/tuition/gradtuition.asp</t>
  </si>
  <si>
    <t>·        GSSP provides funding for health insurance and tuition for eligible students (depends on funding source and appointment type). See: http://www.ncsu.edu/grad/support-plan/index.php</t>
  </si>
  <si>
    <t>Source of Funds:  years 1, 2, and 3 are initial development of program and year 4 should represent steady state cost</t>
  </si>
  <si>
    <t>Reallocation from College:  indicate expenses to be covered by college</t>
  </si>
  <si>
    <t>Enrollment Increase:  purpose 101 formula funding.  Percentage allocated to program to be negotiated.</t>
  </si>
  <si>
    <t>Contracts &amp; Grants: indicate the source(s) of funds</t>
  </si>
  <si>
    <t xml:space="preserve">Other:  Other possible sources of funds include DE (distance education), CITI (campus initiated tuition increase) and GSSP.  Add columns to the spreadsheet as needed.  </t>
  </si>
  <si>
    <t>Years 2, 3, and 4 worksheets</t>
  </si>
  <si>
    <t>Assume no inflation.</t>
  </si>
  <si>
    <t>Summary worksheet</t>
  </si>
  <si>
    <t>This worksheet is automatically generated from the previous worksheets. (If you have modified the previous worksheets then this worksheet may also need modifying)</t>
  </si>
  <si>
    <t>UNC-GA Summary Worksheet</t>
  </si>
  <si>
    <t>This worksheet is automatically generated. (If you have modified the previous worksheets then this worksheet may also need modifying.)</t>
  </si>
  <si>
    <t>Tuition receipts are based on an average $/SCH for full time and part time NC resident students.  This can be modified with either an estimate of all out of state tuition or a weighted value based a proportion of in-state to out-of-state.</t>
  </si>
  <si>
    <t>Campus Initiated Tuition is not calculated.  This would need to be added for approved program.</t>
  </si>
  <si>
    <t>·        If your program is significantly divided among several programs add extra rows to represent other categories and corresponding SCH. Alternatively, develop a weighted $/SCH value for budget purposes.</t>
  </si>
  <si>
    <t>Estimated Total Appropriation is the difference between the Estimated Total Requirements and the Tuition Receipts.</t>
  </si>
  <si>
    <t>part time rate based on 3 credit hours per semester for non resident $/SCH</t>
  </si>
  <si>
    <t>Category #_I_</t>
  </si>
  <si>
    <t>Graduate Student Assistants @ $25K</t>
  </si>
  <si>
    <t>Other  (DELTA)</t>
  </si>
  <si>
    <t>DELTA specific instructional support (estimated @ 20% pf purpose 101 funds)</t>
  </si>
  <si>
    <t>for DE part time</t>
  </si>
  <si>
    <t>Tuition receipts based on  graduate program FY 13 resident rates $374 per SCH for DE</t>
  </si>
  <si>
    <t xml:space="preserve">assummed all students were part time </t>
  </si>
  <si>
    <t>assumned all students were in-state</t>
  </si>
  <si>
    <t>Budget Guidelines for New Distance Education Graduate Programs (2014-2015)</t>
  </si>
  <si>
    <t>Suggest developing a preliminary budget as a supplement to Appendix A and F</t>
  </si>
  <si>
    <t>Appendix G Section 8 Financial Support Insert worksheets yr 1, yr 2, yr 2, yr 4, and UNC GA summary</t>
  </si>
  <si>
    <t>Contracts    &amp; Grants</t>
  </si>
  <si>
    <t>Contracts      &amp; Grants</t>
  </si>
  <si>
    <t>Tuition Remission @  (diff)</t>
  </si>
  <si>
    <t xml:space="preserve">In-State Tuition @ </t>
  </si>
  <si>
    <t xml:space="preserve">RA/TA Health Insurance @ </t>
  </si>
  <si>
    <t>Academic Costs (see description in proposal Appendix G section 8)</t>
  </si>
  <si>
    <t>http://oirp.ncsu.edu/ir/fin</t>
  </si>
  <si>
    <t>Percentage returned from Provost or DELTA  to be negotiated</t>
  </si>
  <si>
    <t>Percentage returned from Provost or DELTA to be negotiated</t>
  </si>
  <si>
    <t>General Institutional Support (estimated @ 54.050% of purpose 101 funds)</t>
  </si>
  <si>
    <t>last revised Sept. 2, 2014</t>
  </si>
  <si>
    <t>State Appropriations Estimate to Campus for Category I  Master's Purpose 101 (@$804.84 per SCH)</t>
  </si>
  <si>
    <t>Percentage (Academic Cost / Purpose 101 Funding</t>
  </si>
  <si>
    <t>Internal Review Only</t>
  </si>
  <si>
    <t>Comments</t>
  </si>
  <si>
    <t>2) can not exceed 80% for DELTA</t>
  </si>
  <si>
    <t xml:space="preserve">3) </t>
  </si>
  <si>
    <t>1) typical range 40% to 60% by YR 4</t>
  </si>
  <si>
    <t>1) must be + by YR 4</t>
  </si>
  <si>
    <t>2) available  to universtity for program development funding</t>
  </si>
  <si>
    <t>Number of Catagory I Master's SCH generated</t>
  </si>
  <si>
    <t>Estimated Total State Appropriation  (annual requirements - tuition receipts)</t>
  </si>
  <si>
    <t>Purpose 101 Funding Difference (State Apprppriation - Academic cost)</t>
  </si>
  <si>
    <t>In-state %</t>
  </si>
  <si>
    <t>SUMMARY OF ESTIMATED ADDITIONAL COSTS FOR PROPOSED PROGRAM</t>
  </si>
  <si>
    <t>INSTITUTION</t>
  </si>
  <si>
    <t>NC State University</t>
  </si>
  <si>
    <t>Date:</t>
  </si>
  <si>
    <t>Oct. 1, 2014</t>
  </si>
  <si>
    <t>Program (CIP, Name Level)</t>
  </si>
  <si>
    <t>Degree(s) to be Granted</t>
  </si>
  <si>
    <t>Projected annual FTE students</t>
  </si>
  <si>
    <t>Differential tuition requested per student per academic yr</t>
  </si>
  <si>
    <t>Projected annual differential tuition</t>
  </si>
  <si>
    <t>Projected annual differential tuition for financial aid</t>
  </si>
  <si>
    <t>Differential tuition remainder</t>
  </si>
  <si>
    <t>YEAR 1</t>
  </si>
  <si>
    <t>YEAR 2</t>
  </si>
  <si>
    <t>YEAR 3</t>
  </si>
  <si>
    <t>YEAR4</t>
  </si>
  <si>
    <t xml:space="preserve">Program Year </t>
  </si>
  <si>
    <t>Year 1 (201X-201X)</t>
  </si>
  <si>
    <t>Year 2 (201X-201X)</t>
  </si>
  <si>
    <t>Year 4 (201X-201X)</t>
  </si>
  <si>
    <t>Year 3 (201X-201X)</t>
  </si>
  <si>
    <t>Degree Name</t>
  </si>
  <si>
    <t>Graduate Student Assistants @ $??K</t>
  </si>
  <si>
    <t>Graduate Student Assistants @ ??K</t>
  </si>
  <si>
    <t>Position 1 title</t>
  </si>
  <si>
    <t>Position 3 title</t>
  </si>
  <si>
    <t>Position 2 title</t>
  </si>
  <si>
    <t>Hide sections in yellow before pasting into Appendix C and G</t>
  </si>
  <si>
    <t>Internal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</si>
</sst>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[Red]\(#,##0.000\)"/>
    <numFmt numFmtId="166" formatCode="#,##0.0_);[Red]\(#,##0.0\)"/>
    <numFmt numFmtId="167" formatCode="&quot;$&quot;#,##0"/>
  </numFmts>
  <fonts count="22">
    <font>
      <sz val="9"/>
      <name val="Geneva"/>
    </font>
    <font>
      <b/>
      <sz val="9"/>
      <name val="Geneva"/>
    </font>
    <font>
      <i/>
      <sz val="9"/>
      <name val="Geneva"/>
    </font>
    <font>
      <sz val="9"/>
      <name val="Geneva"/>
    </font>
    <font>
      <b/>
      <sz val="12"/>
      <name val="Geneva"/>
    </font>
    <font>
      <b/>
      <sz val="14"/>
      <name val="Geneva"/>
    </font>
    <font>
      <sz val="11"/>
      <name val="Geneva"/>
    </font>
    <font>
      <b/>
      <sz val="11"/>
      <name val="Geneva"/>
    </font>
    <font>
      <sz val="9"/>
      <color indexed="10"/>
      <name val="Geneva"/>
    </font>
    <font>
      <sz val="10"/>
      <name val="Geneva"/>
    </font>
    <font>
      <b/>
      <sz val="9"/>
      <color indexed="10"/>
      <name val="Geneva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9"/>
      <color theme="1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Geneva"/>
    </font>
    <font>
      <sz val="8"/>
      <name val="Geneva"/>
    </font>
    <font>
      <u/>
      <sz val="9"/>
      <color theme="11"/>
      <name val="Geneva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9"/>
      <color rgb="FFFF000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7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Fill="1"/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2" borderId="0" xfId="0" applyFill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7" fontId="0" fillId="0" borderId="0" xfId="0" applyNumberForma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0" xfId="0" applyFont="1"/>
    <xf numFmtId="0" fontId="7" fillId="0" borderId="0" xfId="0" applyFont="1"/>
    <xf numFmtId="165" fontId="1" fillId="0" borderId="0" xfId="0" applyNumberFormat="1" applyFont="1" applyFill="1" applyBorder="1"/>
    <xf numFmtId="165" fontId="1" fillId="0" borderId="0" xfId="0" applyNumberFormat="1" applyFont="1"/>
    <xf numFmtId="165" fontId="0" fillId="0" borderId="0" xfId="0" applyNumberFormat="1"/>
    <xf numFmtId="165" fontId="0" fillId="2" borderId="0" xfId="0" applyNumberFormat="1" applyFill="1"/>
    <xf numFmtId="165" fontId="1" fillId="2" borderId="0" xfId="0" applyNumberFormat="1" applyFont="1" applyFill="1"/>
    <xf numFmtId="0" fontId="3" fillId="0" borderId="0" xfId="0" applyFont="1"/>
    <xf numFmtId="41" fontId="0" fillId="0" borderId="0" xfId="0" applyNumberFormat="1"/>
    <xf numFmtId="41" fontId="0" fillId="2" borderId="0" xfId="0" applyNumberFormat="1" applyFill="1"/>
    <xf numFmtId="41" fontId="1" fillId="2" borderId="0" xfId="0" applyNumberFormat="1" applyFont="1" applyFill="1"/>
    <xf numFmtId="38" fontId="0" fillId="0" borderId="0" xfId="0" applyNumberFormat="1" applyAlignment="1">
      <alignment horizontal="center"/>
    </xf>
    <xf numFmtId="38" fontId="0" fillId="2" borderId="0" xfId="0" applyNumberFormat="1" applyFill="1" applyAlignment="1">
      <alignment horizontal="center"/>
    </xf>
    <xf numFmtId="42" fontId="1" fillId="2" borderId="0" xfId="0" applyNumberFormat="1" applyFont="1" applyFill="1"/>
    <xf numFmtId="0" fontId="1" fillId="0" borderId="0" xfId="0" applyFont="1" applyFill="1"/>
    <xf numFmtId="0" fontId="0" fillId="0" borderId="0" xfId="0" applyAlignment="1">
      <alignment horizontal="center"/>
    </xf>
    <xf numFmtId="41" fontId="0" fillId="0" borderId="0" xfId="0" applyNumberFormat="1" applyFill="1"/>
    <xf numFmtId="165" fontId="0" fillId="0" borderId="0" xfId="0" applyNumberFormat="1" applyFill="1"/>
    <xf numFmtId="41" fontId="3" fillId="2" borderId="0" xfId="0" applyNumberFormat="1" applyFont="1" applyFill="1"/>
    <xf numFmtId="166" fontId="0" fillId="2" borderId="0" xfId="0" applyNumberFormat="1" applyFill="1"/>
    <xf numFmtId="0" fontId="0" fillId="2" borderId="0" xfId="0" applyFill="1" applyAlignment="1">
      <alignment horizontal="center"/>
    </xf>
    <xf numFmtId="42" fontId="0" fillId="0" borderId="0" xfId="0" applyNumberFormat="1"/>
    <xf numFmtId="42" fontId="3" fillId="0" borderId="0" xfId="0" applyNumberFormat="1" applyFont="1"/>
    <xf numFmtId="41" fontId="0" fillId="0" borderId="0" xfId="0" applyNumberFormat="1" applyFill="1" applyBorder="1"/>
    <xf numFmtId="42" fontId="0" fillId="0" borderId="0" xfId="0" applyNumberFormat="1" applyFill="1"/>
    <xf numFmtId="42" fontId="0" fillId="0" borderId="0" xfId="0" applyNumberFormat="1" applyFill="1" applyBorder="1"/>
    <xf numFmtId="42" fontId="3" fillId="0" borderId="0" xfId="0" applyNumberFormat="1" applyFont="1" applyBorder="1"/>
    <xf numFmtId="42" fontId="0" fillId="0" borderId="0" xfId="0" applyNumberFormat="1" applyBorder="1"/>
    <xf numFmtId="42" fontId="0" fillId="0" borderId="2" xfId="0" applyNumberFormat="1" applyFill="1" applyBorder="1"/>
    <xf numFmtId="42" fontId="1" fillId="0" borderId="3" xfId="0" applyNumberFormat="1" applyFont="1" applyFill="1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wrapText="1" indent="2"/>
    </xf>
    <xf numFmtId="0" fontId="0" fillId="0" borderId="2" xfId="0" applyBorder="1"/>
    <xf numFmtId="8" fontId="1" fillId="0" borderId="0" xfId="0" applyNumberFormat="1" applyFont="1"/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left" indent="2"/>
    </xf>
    <xf numFmtId="0" fontId="3" fillId="0" borderId="0" xfId="0" applyFont="1" applyFill="1" applyAlignment="1">
      <alignment horizontal="left" indent="2"/>
    </xf>
    <xf numFmtId="0" fontId="3" fillId="0" borderId="0" xfId="0" applyFont="1" applyFill="1"/>
    <xf numFmtId="42" fontId="3" fillId="0" borderId="0" xfId="0" applyNumberFormat="1" applyFont="1" applyFill="1" applyBorder="1"/>
    <xf numFmtId="42" fontId="3" fillId="0" borderId="2" xfId="0" applyNumberFormat="1" applyFont="1" applyFill="1" applyBorder="1"/>
    <xf numFmtId="0" fontId="1" fillId="2" borderId="0" xfId="0" applyFont="1" applyFill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/>
    </xf>
    <xf numFmtId="0" fontId="4" fillId="0" borderId="0" xfId="0" applyFont="1" applyAlignment="1"/>
    <xf numFmtId="0" fontId="9" fillId="0" borderId="0" xfId="0" applyFont="1" applyAlignment="1"/>
    <xf numFmtId="0" fontId="1" fillId="0" borderId="0" xfId="0" applyFont="1" applyBorder="1" applyAlignment="1">
      <alignment horizontal="center"/>
    </xf>
    <xf numFmtId="44" fontId="1" fillId="0" borderId="0" xfId="0" applyNumberFormat="1" applyFont="1"/>
    <xf numFmtId="44" fontId="0" fillId="0" borderId="0" xfId="0" applyNumberFormat="1"/>
    <xf numFmtId="0" fontId="2" fillId="0" borderId="0" xfId="0" applyFont="1"/>
    <xf numFmtId="0" fontId="9" fillId="0" borderId="0" xfId="0" applyFont="1" applyAlignment="1">
      <alignment horizontal="left"/>
    </xf>
    <xf numFmtId="44" fontId="0" fillId="0" borderId="2" xfId="0" applyNumberFormat="1" applyBorder="1"/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44" fontId="1" fillId="0" borderId="0" xfId="0" applyNumberFormat="1" applyFont="1" applyBorder="1"/>
    <xf numFmtId="0" fontId="1" fillId="0" borderId="0" xfId="0" applyFont="1" applyFill="1" applyAlignment="1">
      <alignment horizontal="left"/>
    </xf>
    <xf numFmtId="43" fontId="0" fillId="0" borderId="0" xfId="0" applyNumberFormat="1"/>
    <xf numFmtId="42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/>
    </xf>
    <xf numFmtId="42" fontId="1" fillId="0" borderId="3" xfId="0" applyNumberFormat="1" applyFont="1" applyBorder="1"/>
    <xf numFmtId="10" fontId="0" fillId="0" borderId="0" xfId="0" applyNumberFormat="1" applyBorder="1" applyAlignment="1">
      <alignment horizontal="center"/>
    </xf>
    <xf numFmtId="0" fontId="0" fillId="0" borderId="0" xfId="0" applyFont="1"/>
    <xf numFmtId="0" fontId="13" fillId="0" borderId="0" xfId="1" applyAlignment="1" applyProtection="1">
      <alignment horizontal="left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/>
    </xf>
    <xf numFmtId="44" fontId="0" fillId="0" borderId="5" xfId="0" applyNumberFormat="1" applyBorder="1" applyAlignment="1">
      <alignment wrapText="1"/>
    </xf>
    <xf numFmtId="0" fontId="6" fillId="0" borderId="6" xfId="0" applyFont="1" applyBorder="1"/>
    <xf numFmtId="167" fontId="6" fillId="0" borderId="6" xfId="0" applyNumberFormat="1" applyFont="1" applyBorder="1"/>
    <xf numFmtId="0" fontId="6" fillId="0" borderId="6" xfId="0" applyFont="1" applyBorder="1" applyAlignment="1">
      <alignment horizontal="center"/>
    </xf>
    <xf numFmtId="167" fontId="6" fillId="0" borderId="0" xfId="0" applyNumberFormat="1" applyFont="1"/>
    <xf numFmtId="0" fontId="7" fillId="0" borderId="6" xfId="0" applyFont="1" applyBorder="1" applyAlignment="1">
      <alignment horizontal="right"/>
    </xf>
    <xf numFmtId="1" fontId="6" fillId="0" borderId="6" xfId="0" applyNumberFormat="1" applyFont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167" fontId="6" fillId="0" borderId="0" xfId="0" applyNumberFormat="1" applyFont="1" applyFill="1"/>
    <xf numFmtId="0" fontId="16" fillId="0" borderId="0" xfId="0" applyFont="1"/>
    <xf numFmtId="0" fontId="6" fillId="0" borderId="7" xfId="0" applyFont="1" applyBorder="1" applyAlignment="1">
      <alignment horizontal="center"/>
    </xf>
    <xf numFmtId="167" fontId="6" fillId="0" borderId="7" xfId="0" applyNumberFormat="1" applyFont="1" applyBorder="1"/>
    <xf numFmtId="0" fontId="6" fillId="0" borderId="9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1" xfId="0" applyFont="1" applyBorder="1"/>
    <xf numFmtId="0" fontId="7" fillId="0" borderId="12" xfId="0" applyFont="1" applyBorder="1" applyAlignment="1">
      <alignment wrapText="1"/>
    </xf>
    <xf numFmtId="167" fontId="6" fillId="0" borderId="8" xfId="0" applyNumberFormat="1" applyFont="1" applyBorder="1"/>
    <xf numFmtId="1" fontId="6" fillId="0" borderId="7" xfId="0" applyNumberFormat="1" applyFont="1" applyBorder="1"/>
    <xf numFmtId="0" fontId="7" fillId="0" borderId="13" xfId="0" applyFont="1" applyBorder="1"/>
    <xf numFmtId="164" fontId="0" fillId="0" borderId="0" xfId="0" applyNumberFormat="1" applyFill="1"/>
    <xf numFmtId="0" fontId="6" fillId="0" borderId="0" xfId="0" applyFont="1" applyBorder="1" applyAlignment="1">
      <alignment horizontal="left" wrapText="1"/>
    </xf>
    <xf numFmtId="0" fontId="6" fillId="0" borderId="2" xfId="0" applyFont="1" applyBorder="1"/>
    <xf numFmtId="0" fontId="6" fillId="0" borderId="14" xfId="0" applyFont="1" applyBorder="1"/>
    <xf numFmtId="0" fontId="0" fillId="0" borderId="14" xfId="0" applyFont="1" applyBorder="1"/>
    <xf numFmtId="0" fontId="3" fillId="0" borderId="14" xfId="0" applyFont="1" applyBorder="1"/>
    <xf numFmtId="6" fontId="6" fillId="0" borderId="14" xfId="0" applyNumberFormat="1" applyFont="1" applyBorder="1"/>
    <xf numFmtId="6" fontId="6" fillId="0" borderId="0" xfId="0" applyNumberFormat="1" applyFont="1" applyBorder="1"/>
    <xf numFmtId="0" fontId="3" fillId="0" borderId="0" xfId="0" applyFont="1" applyBorder="1"/>
    <xf numFmtId="0" fontId="1" fillId="3" borderId="0" xfId="0" applyFont="1" applyFill="1"/>
    <xf numFmtId="0" fontId="3" fillId="3" borderId="0" xfId="0" applyFont="1" applyFill="1"/>
    <xf numFmtId="0" fontId="0" fillId="3" borderId="0" xfId="0" applyFont="1" applyFill="1"/>
    <xf numFmtId="0" fontId="3" fillId="3" borderId="0" xfId="0" applyFont="1" applyFill="1" applyAlignment="1">
      <alignment horizontal="left" wrapText="1" indent="2"/>
    </xf>
    <xf numFmtId="0" fontId="0" fillId="3" borderId="0" xfId="0" applyFont="1" applyFill="1" applyAlignment="1">
      <alignment horizontal="left" wrapText="1" indent="2"/>
    </xf>
    <xf numFmtId="1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left" indent="2"/>
    </xf>
    <xf numFmtId="0" fontId="0" fillId="3" borderId="0" xfId="0" applyFont="1" applyFill="1" applyAlignment="1">
      <alignment horizontal="left" indent="2"/>
    </xf>
    <xf numFmtId="1" fontId="3" fillId="3" borderId="2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2"/>
    </xf>
    <xf numFmtId="1" fontId="1" fillId="3" borderId="0" xfId="0" applyNumberFormat="1" applyFont="1" applyFill="1" applyAlignment="1">
      <alignment horizontal="center"/>
    </xf>
    <xf numFmtId="42" fontId="1" fillId="3" borderId="0" xfId="0" applyNumberFormat="1" applyFont="1" applyFill="1"/>
    <xf numFmtId="42" fontId="3" fillId="3" borderId="0" xfId="0" applyNumberFormat="1" applyFont="1" applyFill="1"/>
    <xf numFmtId="8" fontId="1" fillId="3" borderId="0" xfId="0" applyNumberFormat="1" applyFont="1" applyFill="1"/>
    <xf numFmtId="0" fontId="7" fillId="3" borderId="0" xfId="0" applyFont="1" applyFill="1"/>
    <xf numFmtId="0" fontId="6" fillId="3" borderId="0" xfId="0" applyFont="1" applyFill="1"/>
    <xf numFmtId="6" fontId="1" fillId="3" borderId="0" xfId="0" applyNumberFormat="1" applyFont="1" applyFill="1"/>
    <xf numFmtId="0" fontId="0" fillId="3" borderId="0" xfId="0" applyFill="1"/>
    <xf numFmtId="0" fontId="2" fillId="3" borderId="0" xfId="0" applyFont="1" applyFill="1"/>
    <xf numFmtId="6" fontId="0" fillId="3" borderId="0" xfId="0" applyNumberFormat="1" applyFill="1"/>
    <xf numFmtId="41" fontId="0" fillId="3" borderId="0" xfId="0" applyNumberFormat="1" applyFill="1"/>
    <xf numFmtId="165" fontId="0" fillId="3" borderId="0" xfId="0" applyNumberFormat="1" applyFill="1"/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13" fillId="3" borderId="0" xfId="1" applyFill="1" applyAlignment="1" applyProtection="1"/>
    <xf numFmtId="41" fontId="8" fillId="3" borderId="0" xfId="0" applyNumberFormat="1" applyFont="1" applyFill="1"/>
    <xf numFmtId="164" fontId="0" fillId="3" borderId="0" xfId="0" applyNumberFormat="1" applyFill="1"/>
    <xf numFmtId="1" fontId="6" fillId="0" borderId="14" xfId="0" applyNumberFormat="1" applyFont="1" applyBorder="1"/>
    <xf numFmtId="0" fontId="1" fillId="0" borderId="0" xfId="0" applyFont="1" applyAlignment="1">
      <alignment horizontal="left" indent="2"/>
    </xf>
    <xf numFmtId="9" fontId="0" fillId="0" borderId="0" xfId="2" applyFont="1"/>
    <xf numFmtId="167" fontId="6" fillId="4" borderId="8" xfId="0" applyNumberFormat="1" applyFont="1" applyFill="1" applyBorder="1"/>
    <xf numFmtId="9" fontId="6" fillId="4" borderId="8" xfId="2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1" applyFill="1" applyAlignment="1" applyProtection="1">
      <alignment horizontal="left"/>
    </xf>
    <xf numFmtId="0" fontId="21" fillId="0" borderId="0" xfId="0" applyFont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0" fillId="0" borderId="0" xfId="0" applyAlignment="1"/>
  </cellXfs>
  <cellStyles count="4">
    <cellStyle name="Followed Hyperlink" xfId="3" builtinId="9" hidden="1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irp.ncsu.edu/ir/fin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su.edu/grad/support-plan/who-pays.html" TargetMode="External"/><Relationship Id="rId2" Type="http://schemas.openxmlformats.org/officeDocument/2006/relationships/hyperlink" Target="http://www7.acs.ncsu.edu/cashier/tuition/gradtuition.asp" TargetMode="External"/><Relationship Id="rId1" Type="http://schemas.openxmlformats.org/officeDocument/2006/relationships/hyperlink" Target="http://www.ncsu.edu/grad/support-plan/rates.html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su.edu/grad/support-plan/who-pays.html" TargetMode="External"/><Relationship Id="rId2" Type="http://schemas.openxmlformats.org/officeDocument/2006/relationships/hyperlink" Target="http://www7.acs.ncsu.edu/cashier/tuition/gradtuition.asp" TargetMode="External"/><Relationship Id="rId1" Type="http://schemas.openxmlformats.org/officeDocument/2006/relationships/hyperlink" Target="http://www.ncsu.edu/grad/support-plan/rates.html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su.edu/grad/support-plan/who-pays.html" TargetMode="External"/><Relationship Id="rId2" Type="http://schemas.openxmlformats.org/officeDocument/2006/relationships/hyperlink" Target="http://www7.acs.ncsu.edu/cashier/tuition/gradtuition.asp" TargetMode="External"/><Relationship Id="rId1" Type="http://schemas.openxmlformats.org/officeDocument/2006/relationships/hyperlink" Target="http://www.ncsu.edu/grad/support-plan/rates.html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su.edu/grad/support-plan/who-pays.html" TargetMode="External"/><Relationship Id="rId2" Type="http://schemas.openxmlformats.org/officeDocument/2006/relationships/hyperlink" Target="http://www7.acs.ncsu.edu/cashier/tuition/gradtuition.asp" TargetMode="External"/><Relationship Id="rId1" Type="http://schemas.openxmlformats.org/officeDocument/2006/relationships/hyperlink" Target="http://www.ncsu.edu/grad/support-plan/rates.html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I1" sqref="I1"/>
    </sheetView>
  </sheetViews>
  <sheetFormatPr defaultColWidth="11.42578125" defaultRowHeight="12"/>
  <cols>
    <col min="1" max="1" width="11.42578125" customWidth="1"/>
    <col min="2" max="2" width="7.85546875" customWidth="1"/>
    <col min="3" max="3" width="7.140625" customWidth="1"/>
    <col min="4" max="4" width="6.140625" customWidth="1"/>
    <col min="5" max="5" width="8.140625" customWidth="1"/>
    <col min="6" max="6" width="7" customWidth="1"/>
    <col min="7" max="7" width="6.140625" customWidth="1"/>
    <col min="8" max="8" width="9.140625" customWidth="1"/>
    <col min="9" max="9" width="16.85546875" customWidth="1"/>
  </cols>
  <sheetData>
    <row r="1" spans="1:11" ht="15.75">
      <c r="A1" s="13" t="s">
        <v>198</v>
      </c>
      <c r="B1" s="67"/>
      <c r="C1" s="67"/>
      <c r="D1" s="67"/>
      <c r="E1" s="67"/>
      <c r="F1" s="67"/>
      <c r="G1" s="67"/>
      <c r="I1" s="157" t="s">
        <v>205</v>
      </c>
    </row>
    <row r="2" spans="1:11" ht="15.75">
      <c r="A2" s="69" t="s">
        <v>21</v>
      </c>
      <c r="B2" s="67"/>
      <c r="C2" s="67"/>
      <c r="D2" s="67"/>
      <c r="E2" s="67"/>
      <c r="F2" s="67"/>
      <c r="G2" s="67"/>
    </row>
    <row r="3" spans="1:11" ht="13.15" customHeight="1">
      <c r="A3" t="s">
        <v>70</v>
      </c>
      <c r="B3" s="89" t="s">
        <v>159</v>
      </c>
      <c r="C3" s="75"/>
      <c r="D3" s="75"/>
      <c r="E3" s="75"/>
      <c r="F3" s="75"/>
      <c r="G3" s="75"/>
      <c r="H3" s="75"/>
      <c r="I3" s="75"/>
      <c r="J3" s="75" t="s">
        <v>176</v>
      </c>
      <c r="K3" s="152">
        <v>1</v>
      </c>
    </row>
    <row r="4" spans="1:11" ht="13.15" customHeight="1" thickBot="1">
      <c r="A4" s="155"/>
      <c r="B4" s="156"/>
      <c r="C4" s="155"/>
      <c r="D4" s="75"/>
      <c r="E4" s="75"/>
      <c r="F4" s="75"/>
      <c r="G4" s="75"/>
      <c r="H4" s="75"/>
      <c r="I4" s="75"/>
      <c r="J4" s="75"/>
    </row>
    <row r="5" spans="1:11" ht="13.15" customHeight="1">
      <c r="A5" s="70"/>
      <c r="B5" s="67"/>
      <c r="C5" s="67"/>
      <c r="D5" s="67"/>
      <c r="E5" s="67"/>
      <c r="F5" s="67"/>
      <c r="G5" s="67"/>
      <c r="I5" s="91" t="s">
        <v>142</v>
      </c>
    </row>
    <row r="6" spans="1:11" ht="24.75" thickBot="1">
      <c r="A6" s="23" t="s">
        <v>40</v>
      </c>
      <c r="B6" s="90" t="s">
        <v>43</v>
      </c>
      <c r="C6" s="90" t="s">
        <v>41</v>
      </c>
      <c r="D6" s="90" t="s">
        <v>11</v>
      </c>
      <c r="E6" s="90" t="s">
        <v>0</v>
      </c>
      <c r="F6" s="90" t="s">
        <v>41</v>
      </c>
      <c r="G6" s="90" t="s">
        <v>11</v>
      </c>
      <c r="H6" s="90" t="s">
        <v>20</v>
      </c>
      <c r="I6" s="92">
        <v>0</v>
      </c>
    </row>
    <row r="7" spans="1:11" s="5" customFormat="1">
      <c r="A7" s="5">
        <v>1</v>
      </c>
      <c r="B7" s="17">
        <v>0</v>
      </c>
      <c r="C7" s="17">
        <v>18</v>
      </c>
      <c r="D7" s="17">
        <f>B7*C7</f>
        <v>0</v>
      </c>
      <c r="E7" s="17">
        <v>0</v>
      </c>
      <c r="F7" s="17">
        <v>9</v>
      </c>
      <c r="G7" s="17">
        <f>E7*F7</f>
        <v>0</v>
      </c>
      <c r="H7" s="17">
        <f>D7+G7</f>
        <v>0</v>
      </c>
      <c r="I7" s="72">
        <f>H7*I6*K3</f>
        <v>0</v>
      </c>
    </row>
    <row r="8" spans="1:11">
      <c r="B8" s="41"/>
      <c r="C8" s="41"/>
      <c r="D8" s="41"/>
      <c r="E8" s="41"/>
      <c r="F8" s="41"/>
      <c r="G8" s="41"/>
      <c r="H8" s="41"/>
      <c r="I8" s="73"/>
    </row>
    <row r="9" spans="1:11">
      <c r="A9" s="5">
        <v>2</v>
      </c>
      <c r="B9" s="41"/>
      <c r="C9" s="41"/>
      <c r="D9" s="41"/>
      <c r="E9" s="41"/>
      <c r="F9" s="41"/>
      <c r="G9" s="41"/>
      <c r="H9" s="41"/>
      <c r="I9" s="73"/>
    </row>
    <row r="10" spans="1:11">
      <c r="A10" t="s">
        <v>44</v>
      </c>
      <c r="B10" s="41">
        <v>0</v>
      </c>
      <c r="C10" s="41">
        <v>18</v>
      </c>
      <c r="D10" s="41">
        <f>B10*C10</f>
        <v>0</v>
      </c>
      <c r="E10" s="41">
        <f>E7</f>
        <v>0</v>
      </c>
      <c r="F10" s="41">
        <v>9</v>
      </c>
      <c r="G10" s="41">
        <f>E10*F10</f>
        <v>0</v>
      </c>
      <c r="H10" s="41"/>
      <c r="I10" s="73"/>
    </row>
    <row r="11" spans="1:11">
      <c r="A11" t="s">
        <v>45</v>
      </c>
      <c r="B11" s="68">
        <v>0</v>
      </c>
      <c r="C11" s="68">
        <v>18</v>
      </c>
      <c r="D11" s="68">
        <f>B11*C11</f>
        <v>0</v>
      </c>
      <c r="E11" s="68"/>
      <c r="F11" s="68">
        <v>9</v>
      </c>
      <c r="G11" s="68">
        <f>E11*F11</f>
        <v>0</v>
      </c>
      <c r="H11" s="68"/>
      <c r="I11" s="76"/>
    </row>
    <row r="12" spans="1:11" s="5" customFormat="1">
      <c r="A12" s="5" t="s">
        <v>42</v>
      </c>
      <c r="B12" s="17">
        <f>SUM(B10:B11)</f>
        <v>0</v>
      </c>
      <c r="C12" s="17"/>
      <c r="D12" s="17">
        <f>SUM(D10:D11)</f>
        <v>0</v>
      </c>
      <c r="E12" s="17">
        <f>SUM(E10+E11)</f>
        <v>0</v>
      </c>
      <c r="F12" s="17"/>
      <c r="G12" s="17">
        <f>SUM(G10:G11)</f>
        <v>0</v>
      </c>
      <c r="H12" s="17">
        <f>D12+G12</f>
        <v>0</v>
      </c>
      <c r="I12" s="72">
        <f>H12*I6*K3</f>
        <v>0</v>
      </c>
    </row>
    <row r="13" spans="1:11">
      <c r="B13" s="41"/>
      <c r="C13" s="41"/>
      <c r="D13" s="41"/>
      <c r="E13" s="41"/>
      <c r="F13" s="41"/>
      <c r="G13" s="41"/>
      <c r="H13" s="41"/>
      <c r="I13" s="73"/>
    </row>
    <row r="14" spans="1:11">
      <c r="A14" s="5">
        <v>3</v>
      </c>
      <c r="B14" s="41"/>
      <c r="C14" s="41"/>
      <c r="D14" s="41"/>
      <c r="E14" s="41"/>
      <c r="F14" s="41"/>
      <c r="G14" s="41"/>
      <c r="H14" s="41"/>
      <c r="I14" s="73"/>
    </row>
    <row r="15" spans="1:11">
      <c r="A15" t="s">
        <v>44</v>
      </c>
      <c r="B15" s="41">
        <v>0</v>
      </c>
      <c r="C15" s="41">
        <v>18</v>
      </c>
      <c r="D15" s="41">
        <f>B15*C15</f>
        <v>0</v>
      </c>
      <c r="E15" s="41">
        <f>E10</f>
        <v>0</v>
      </c>
      <c r="F15" s="41">
        <v>9</v>
      </c>
      <c r="G15" s="41">
        <f>E15*F15</f>
        <v>0</v>
      </c>
      <c r="H15" s="41"/>
      <c r="I15" s="73"/>
    </row>
    <row r="16" spans="1:11">
      <c r="A16" t="s">
        <v>45</v>
      </c>
      <c r="B16" s="41">
        <v>0</v>
      </c>
      <c r="C16" s="41">
        <v>18</v>
      </c>
      <c r="D16" s="41">
        <f>B16*C16</f>
        <v>0</v>
      </c>
      <c r="E16" s="41">
        <f>E11</f>
        <v>0</v>
      </c>
      <c r="F16" s="41">
        <v>9</v>
      </c>
      <c r="G16" s="41">
        <f>E16*F16</f>
        <v>0</v>
      </c>
      <c r="H16" s="41"/>
      <c r="I16" s="73"/>
    </row>
    <row r="17" spans="1:9">
      <c r="A17" t="s">
        <v>8</v>
      </c>
      <c r="B17" s="68">
        <v>0</v>
      </c>
      <c r="C17" s="68">
        <v>18</v>
      </c>
      <c r="D17" s="68">
        <f>B17*C17</f>
        <v>0</v>
      </c>
      <c r="E17" s="68">
        <v>0</v>
      </c>
      <c r="F17" s="68">
        <v>9</v>
      </c>
      <c r="G17" s="68">
        <f>E17*F17</f>
        <v>0</v>
      </c>
      <c r="H17" s="68"/>
      <c r="I17" s="76"/>
    </row>
    <row r="18" spans="1:9" s="5" customFormat="1">
      <c r="A18" s="5" t="s">
        <v>42</v>
      </c>
      <c r="B18" s="17">
        <f t="shared" ref="B18:G18" si="0">SUM(B15:B17)</f>
        <v>0</v>
      </c>
      <c r="C18" s="17"/>
      <c r="D18" s="17">
        <f t="shared" si="0"/>
        <v>0</v>
      </c>
      <c r="E18" s="17">
        <f t="shared" si="0"/>
        <v>0</v>
      </c>
      <c r="F18" s="17"/>
      <c r="G18" s="17">
        <f t="shared" si="0"/>
        <v>0</v>
      </c>
      <c r="H18" s="17">
        <f>D18+G18</f>
        <v>0</v>
      </c>
      <c r="I18" s="72">
        <f>H18*I6*K3</f>
        <v>0</v>
      </c>
    </row>
    <row r="19" spans="1:9">
      <c r="B19" s="41"/>
      <c r="C19" s="41"/>
      <c r="D19" s="41"/>
      <c r="E19" s="41"/>
      <c r="F19" s="41"/>
      <c r="G19" s="41"/>
      <c r="H19" s="41"/>
      <c r="I19" s="73"/>
    </row>
    <row r="20" spans="1:9">
      <c r="A20" s="5">
        <v>4</v>
      </c>
      <c r="B20" s="41"/>
      <c r="C20" s="41"/>
      <c r="D20" s="41"/>
      <c r="E20" s="41"/>
      <c r="F20" s="41"/>
      <c r="G20" s="41"/>
      <c r="H20" s="41"/>
      <c r="I20" s="73"/>
    </row>
    <row r="21" spans="1:9">
      <c r="A21" t="s">
        <v>44</v>
      </c>
      <c r="B21" s="41">
        <f>B15</f>
        <v>0</v>
      </c>
      <c r="C21" s="41">
        <v>18</v>
      </c>
      <c r="D21" s="41">
        <f>B21*C21</f>
        <v>0</v>
      </c>
      <c r="E21" s="41">
        <f>E15</f>
        <v>0</v>
      </c>
      <c r="F21" s="41">
        <v>9</v>
      </c>
      <c r="G21" s="41">
        <f>E21*F21</f>
        <v>0</v>
      </c>
      <c r="H21" s="41"/>
      <c r="I21" s="73"/>
    </row>
    <row r="22" spans="1:9">
      <c r="A22" t="s">
        <v>45</v>
      </c>
      <c r="B22" s="41">
        <v>0</v>
      </c>
      <c r="C22" s="41">
        <v>18</v>
      </c>
      <c r="D22" s="41">
        <f>B22*C22</f>
        <v>0</v>
      </c>
      <c r="E22" s="41">
        <f>E16</f>
        <v>0</v>
      </c>
      <c r="F22" s="41">
        <v>9</v>
      </c>
      <c r="G22" s="41">
        <f>E22*F22</f>
        <v>0</v>
      </c>
      <c r="H22" s="41"/>
      <c r="I22" s="73"/>
    </row>
    <row r="23" spans="1:9">
      <c r="A23" t="s">
        <v>8</v>
      </c>
      <c r="B23" s="41">
        <v>0</v>
      </c>
      <c r="C23" s="41">
        <v>18</v>
      </c>
      <c r="D23" s="41">
        <f>B23*C23</f>
        <v>0</v>
      </c>
      <c r="E23" s="41">
        <f>E17</f>
        <v>0</v>
      </c>
      <c r="F23" s="41">
        <v>9</v>
      </c>
      <c r="G23" s="41">
        <f>E23*F23</f>
        <v>0</v>
      </c>
      <c r="H23" s="41"/>
      <c r="I23" s="73"/>
    </row>
    <row r="24" spans="1:9">
      <c r="A24" t="s">
        <v>9</v>
      </c>
      <c r="B24" s="68">
        <v>0</v>
      </c>
      <c r="C24" s="68">
        <v>18</v>
      </c>
      <c r="D24" s="68">
        <f>B24*C24</f>
        <v>0</v>
      </c>
      <c r="E24" s="68">
        <v>0</v>
      </c>
      <c r="F24" s="68">
        <v>9</v>
      </c>
      <c r="G24" s="68">
        <f>E24*F24</f>
        <v>0</v>
      </c>
      <c r="H24" s="68"/>
      <c r="I24" s="76"/>
    </row>
    <row r="25" spans="1:9" s="5" customFormat="1">
      <c r="A25" s="5" t="s">
        <v>10</v>
      </c>
      <c r="B25" s="17">
        <f t="shared" ref="B25:G25" si="1">SUM(B21:B24)</f>
        <v>0</v>
      </c>
      <c r="C25" s="17"/>
      <c r="D25" s="17">
        <f t="shared" si="1"/>
        <v>0</v>
      </c>
      <c r="E25" s="17">
        <f t="shared" si="1"/>
        <v>0</v>
      </c>
      <c r="F25" s="17"/>
      <c r="G25" s="17">
        <f t="shared" si="1"/>
        <v>0</v>
      </c>
      <c r="H25" s="77">
        <f>D25+G25</f>
        <v>0</v>
      </c>
      <c r="I25" s="78">
        <f>H25*I6*K3</f>
        <v>0</v>
      </c>
    </row>
    <row r="26" spans="1:9">
      <c r="B26" s="41"/>
      <c r="C26" s="41"/>
      <c r="D26" s="41"/>
      <c r="E26" s="41"/>
      <c r="F26" s="41"/>
      <c r="G26" s="41"/>
      <c r="H26" s="41"/>
      <c r="I26" s="73"/>
    </row>
    <row r="27" spans="1:9" s="5" customFormat="1" ht="12.75" thickBot="1">
      <c r="A27" s="5" t="s">
        <v>46</v>
      </c>
      <c r="B27" s="17"/>
      <c r="C27" s="17"/>
      <c r="D27" s="17"/>
      <c r="E27" s="17"/>
      <c r="F27" s="17"/>
      <c r="G27" s="17"/>
      <c r="H27" s="79">
        <f>SUM(H7+H12+H18+H25)</f>
        <v>0</v>
      </c>
      <c r="I27" s="80">
        <f>SUM(I7,I12,I18,I25)</f>
        <v>0</v>
      </c>
    </row>
    <row r="28" spans="1:9" s="5" customFormat="1" ht="12.75" thickTop="1">
      <c r="B28" s="17"/>
      <c r="C28" s="17"/>
      <c r="D28" s="17"/>
      <c r="E28" s="17"/>
      <c r="F28" s="17"/>
      <c r="G28" s="17"/>
      <c r="H28" s="71"/>
      <c r="I28" s="81"/>
    </row>
    <row r="29" spans="1:9" s="5" customFormat="1">
      <c r="A29" s="74" t="s">
        <v>19</v>
      </c>
      <c r="I29" s="59"/>
    </row>
  </sheetData>
  <phoneticPr fontId="0" type="noConversion"/>
  <hyperlinks>
    <hyperlink ref="B3" r:id="rId1"/>
  </hyperlinks>
  <pageMargins left="0.75" right="0.25" top="1.25" bottom="0.5" header="0.5" footer="0.5"/>
  <pageSetup orientation="portrait" horizontalDpi="4294967292" verticalDpi="4294967292" r:id="rId2"/>
  <headerFooter alignWithMargins="0">
    <oddFooter>&amp;L&amp;D&amp;R&amp;P</oddFooter>
  </headerFooter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Normal="100" workbookViewId="0">
      <selection activeCell="I15" sqref="I15"/>
    </sheetView>
  </sheetViews>
  <sheetFormatPr defaultColWidth="11.42578125" defaultRowHeight="12"/>
  <cols>
    <col min="1" max="1" width="32" customWidth="1"/>
    <col min="2" max="2" width="11.42578125" customWidth="1"/>
    <col min="3" max="3" width="12.85546875" customWidth="1"/>
    <col min="4" max="4" width="12.140625" customWidth="1"/>
    <col min="5" max="5" width="12.42578125" customWidth="1"/>
    <col min="6" max="6" width="11.140625" customWidth="1"/>
    <col min="7" max="8" width="10.85546875" customWidth="1"/>
  </cols>
  <sheetData>
    <row r="1" spans="1:7">
      <c r="A1" s="5" t="s">
        <v>177</v>
      </c>
    </row>
    <row r="3" spans="1:7" ht="14.25">
      <c r="A3" s="115" t="s">
        <v>178</v>
      </c>
      <c r="B3" s="116" t="s">
        <v>179</v>
      </c>
      <c r="C3" s="58"/>
      <c r="D3" s="58"/>
      <c r="E3" s="58"/>
      <c r="F3" t="s">
        <v>180</v>
      </c>
      <c r="G3" s="58" t="s">
        <v>181</v>
      </c>
    </row>
    <row r="4" spans="1:7" ht="14.25">
      <c r="A4" s="115" t="s">
        <v>182</v>
      </c>
      <c r="B4" s="117"/>
      <c r="C4" s="118"/>
      <c r="D4" s="119"/>
      <c r="E4" s="119"/>
      <c r="F4" s="33"/>
      <c r="G4" s="33"/>
    </row>
    <row r="5" spans="1:7" ht="14.25">
      <c r="A5" s="115" t="s">
        <v>183</v>
      </c>
      <c r="B5" s="117"/>
      <c r="C5" s="119"/>
      <c r="D5" s="119"/>
      <c r="E5" s="119" t="s">
        <v>193</v>
      </c>
      <c r="F5" s="33" t="s">
        <v>194</v>
      </c>
      <c r="G5" s="33"/>
    </row>
    <row r="6" spans="1:7" ht="14.25">
      <c r="A6" s="115" t="s">
        <v>184</v>
      </c>
      <c r="B6" s="150">
        <f>D16/18</f>
        <v>0</v>
      </c>
      <c r="C6" s="119"/>
      <c r="D6" s="119"/>
      <c r="E6" s="119"/>
      <c r="F6" s="33"/>
      <c r="G6" s="33"/>
    </row>
    <row r="7" spans="1:7" ht="28.5">
      <c r="A7" s="115" t="s">
        <v>185</v>
      </c>
      <c r="B7" s="120">
        <v>0</v>
      </c>
      <c r="C7" s="119"/>
      <c r="D7" s="119"/>
      <c r="E7" s="119"/>
      <c r="F7" s="33"/>
      <c r="G7" s="33"/>
    </row>
    <row r="8" spans="1:7" ht="28.5">
      <c r="A8" s="115" t="s">
        <v>186</v>
      </c>
      <c r="B8" s="120">
        <v>0</v>
      </c>
      <c r="C8" s="119"/>
      <c r="D8" s="119"/>
      <c r="E8" s="119"/>
      <c r="F8" s="33"/>
      <c r="G8" s="33"/>
    </row>
    <row r="9" spans="1:7" s="33" customFormat="1" ht="28.5">
      <c r="A9" s="115" t="s">
        <v>187</v>
      </c>
      <c r="B9" s="120">
        <v>0</v>
      </c>
      <c r="C9" s="119"/>
      <c r="D9" s="119"/>
      <c r="E9" s="119"/>
    </row>
    <row r="10" spans="1:7" s="33" customFormat="1" ht="14.25">
      <c r="A10" s="115" t="s">
        <v>188</v>
      </c>
      <c r="B10" s="120">
        <v>0</v>
      </c>
      <c r="C10" s="119"/>
      <c r="D10" s="119"/>
      <c r="E10" s="119"/>
    </row>
    <row r="11" spans="1:7" s="33" customFormat="1" ht="14.25">
      <c r="A11" s="115"/>
      <c r="B11" s="121"/>
      <c r="C11" s="122"/>
      <c r="D11" s="122"/>
      <c r="E11" s="122"/>
    </row>
    <row r="12" spans="1:7" s="33" customFormat="1">
      <c r="A12" s="123" t="s">
        <v>24</v>
      </c>
      <c r="B12" s="124"/>
      <c r="C12" s="124"/>
      <c r="D12" s="124"/>
      <c r="E12" s="124"/>
      <c r="F12" s="124"/>
      <c r="G12" s="124"/>
    </row>
    <row r="13" spans="1:7" s="33" customFormat="1">
      <c r="A13" s="124" t="s">
        <v>7</v>
      </c>
      <c r="B13" s="125" t="s">
        <v>5</v>
      </c>
      <c r="C13" s="124" t="s">
        <v>6</v>
      </c>
      <c r="D13" s="124" t="s">
        <v>1</v>
      </c>
      <c r="E13" s="124"/>
      <c r="F13" s="124"/>
      <c r="G13" s="124"/>
    </row>
    <row r="14" spans="1:7" s="60" customFormat="1" ht="15.75" customHeight="1">
      <c r="A14" s="126" t="s">
        <v>43</v>
      </c>
      <c r="B14" s="126">
        <f>'SCH production'!B7</f>
        <v>0</v>
      </c>
      <c r="C14" s="127" t="s">
        <v>84</v>
      </c>
      <c r="D14" s="128">
        <f>'SCH production'!D7</f>
        <v>0</v>
      </c>
      <c r="E14" s="126"/>
      <c r="F14" s="126"/>
      <c r="G14" s="126"/>
    </row>
    <row r="15" spans="1:7" s="33" customFormat="1">
      <c r="A15" s="129" t="s">
        <v>0</v>
      </c>
      <c r="B15" s="129">
        <f>'SCH production'!E7</f>
        <v>0</v>
      </c>
      <c r="C15" s="130" t="s">
        <v>84</v>
      </c>
      <c r="D15" s="131">
        <f>'SCH production'!G7</f>
        <v>0</v>
      </c>
      <c r="E15" s="124"/>
      <c r="F15" s="124"/>
      <c r="G15" s="124"/>
    </row>
    <row r="16" spans="1:7" s="33" customFormat="1">
      <c r="A16" s="132" t="s">
        <v>18</v>
      </c>
      <c r="B16" s="129"/>
      <c r="C16" s="129"/>
      <c r="D16" s="133">
        <f>SUM(D14+D15)</f>
        <v>0</v>
      </c>
      <c r="E16" s="124"/>
      <c r="F16" s="124"/>
      <c r="G16" s="124"/>
    </row>
    <row r="17" spans="1:8" s="63" customFormat="1">
      <c r="A17" s="129" t="s">
        <v>2</v>
      </c>
      <c r="B17" s="129"/>
      <c r="C17" s="129"/>
      <c r="D17" s="134">
        <f>'SCH production'!I7</f>
        <v>0</v>
      </c>
      <c r="E17" s="135"/>
      <c r="F17" s="135"/>
      <c r="G17" s="124"/>
    </row>
    <row r="18" spans="1:8" s="63" customFormat="1">
      <c r="A18" s="129"/>
      <c r="B18" s="129"/>
      <c r="C18" s="134"/>
      <c r="D18" s="135"/>
      <c r="E18" s="135"/>
      <c r="F18" s="124"/>
      <c r="G18" s="124"/>
    </row>
    <row r="19" spans="1:8" s="33" customFormat="1">
      <c r="A19" s="124" t="s">
        <v>31</v>
      </c>
      <c r="B19" s="124"/>
      <c r="C19" s="124"/>
      <c r="D19" s="124"/>
      <c r="E19" s="124"/>
      <c r="F19" s="124"/>
      <c r="G19" s="124"/>
    </row>
    <row r="20" spans="1:8" s="33" customFormat="1">
      <c r="A20" s="129" t="s">
        <v>3</v>
      </c>
      <c r="B20" s="129">
        <v>0</v>
      </c>
      <c r="C20" s="129"/>
      <c r="D20" s="129"/>
      <c r="E20" s="129"/>
      <c r="F20" s="129"/>
      <c r="G20" s="129"/>
    </row>
    <row r="21" spans="1:8" s="63" customFormat="1">
      <c r="A21" s="129" t="s">
        <v>4</v>
      </c>
      <c r="B21" s="129">
        <v>0</v>
      </c>
      <c r="C21" s="136"/>
      <c r="D21" s="135"/>
      <c r="E21" s="135"/>
      <c r="F21" s="124"/>
      <c r="G21" s="124"/>
    </row>
    <row r="22" spans="1:8" s="33" customFormat="1">
      <c r="A22" s="61"/>
      <c r="B22" s="62"/>
      <c r="C22" s="61"/>
      <c r="D22" s="61"/>
      <c r="E22" s="61"/>
      <c r="F22" s="61"/>
      <c r="G22" s="151" t="s">
        <v>189</v>
      </c>
    </row>
    <row r="23" spans="1:8">
      <c r="C23" s="158" t="s">
        <v>14</v>
      </c>
      <c r="D23" s="158"/>
      <c r="E23" s="159"/>
      <c r="F23" s="159"/>
      <c r="G23" s="159"/>
    </row>
    <row r="24" spans="1:8" s="4" customFormat="1" ht="39.75" customHeight="1" thickBot="1">
      <c r="A24" s="9" t="s">
        <v>27</v>
      </c>
      <c r="B24" s="9" t="s">
        <v>28</v>
      </c>
      <c r="C24" s="10" t="s">
        <v>59</v>
      </c>
      <c r="D24" s="10" t="s">
        <v>60</v>
      </c>
      <c r="E24" s="10" t="s">
        <v>153</v>
      </c>
      <c r="F24" s="10" t="s">
        <v>144</v>
      </c>
      <c r="G24" s="9" t="s">
        <v>46</v>
      </c>
    </row>
    <row r="25" spans="1:8" s="4" customFormat="1" ht="12.75" thickTop="1">
      <c r="A25" s="11"/>
      <c r="B25" s="28"/>
      <c r="C25" s="11"/>
      <c r="D25" s="22"/>
      <c r="E25" s="12"/>
      <c r="F25" s="12"/>
      <c r="G25" s="11"/>
    </row>
    <row r="26" spans="1:8">
      <c r="A26" s="5" t="s">
        <v>47</v>
      </c>
      <c r="B26" s="29"/>
      <c r="C26" s="2"/>
      <c r="D26" s="2"/>
      <c r="E26" s="2"/>
      <c r="F26" s="2"/>
      <c r="G26" s="2"/>
    </row>
    <row r="27" spans="1:8">
      <c r="B27" s="30">
        <v>0</v>
      </c>
      <c r="C27" s="34"/>
      <c r="D27" s="34"/>
      <c r="E27" s="34"/>
      <c r="F27" s="34"/>
      <c r="G27" s="34">
        <f>SUM(C27:F27)</f>
        <v>0</v>
      </c>
    </row>
    <row r="28" spans="1:8" s="4" customFormat="1">
      <c r="A28" s="8" t="s">
        <v>48</v>
      </c>
      <c r="B28" s="31">
        <f t="shared" ref="B28:G28" si="0">SUM(B27)</f>
        <v>0</v>
      </c>
      <c r="C28" s="35">
        <f t="shared" si="0"/>
        <v>0</v>
      </c>
      <c r="D28" s="35">
        <f t="shared" si="0"/>
        <v>0</v>
      </c>
      <c r="E28" s="35">
        <f t="shared" si="0"/>
        <v>0</v>
      </c>
      <c r="F28" s="35">
        <f t="shared" si="0"/>
        <v>0</v>
      </c>
      <c r="G28" s="35">
        <f t="shared" si="0"/>
        <v>0</v>
      </c>
    </row>
    <row r="29" spans="1:8">
      <c r="B29" s="30"/>
      <c r="C29" s="34"/>
      <c r="D29" s="34"/>
      <c r="E29" s="34"/>
      <c r="F29" s="34"/>
      <c r="G29" s="34"/>
    </row>
    <row r="30" spans="1:8">
      <c r="A30" s="5" t="s">
        <v>49</v>
      </c>
      <c r="B30" s="29"/>
      <c r="C30" s="34"/>
      <c r="D30" s="34"/>
      <c r="E30" s="34"/>
      <c r="F30" s="34"/>
      <c r="G30" s="34"/>
    </row>
    <row r="31" spans="1:8">
      <c r="A31" t="s">
        <v>201</v>
      </c>
      <c r="B31" s="30">
        <v>1</v>
      </c>
      <c r="C31" s="34"/>
      <c r="D31" s="34"/>
      <c r="E31" s="34"/>
      <c r="F31" s="34">
        <v>0</v>
      </c>
      <c r="G31" s="34">
        <f>SUM(C31:F31)</f>
        <v>0</v>
      </c>
    </row>
    <row r="32" spans="1:8">
      <c r="A32" t="s">
        <v>203</v>
      </c>
      <c r="B32" s="30">
        <v>1</v>
      </c>
      <c r="C32" s="34"/>
      <c r="D32" s="42"/>
      <c r="E32" s="34"/>
      <c r="F32" s="42">
        <v>0</v>
      </c>
      <c r="G32" s="34">
        <f>SUM(C32:F32)</f>
        <v>0</v>
      </c>
      <c r="H32" s="83"/>
    </row>
    <row r="33" spans="1:7">
      <c r="A33" t="s">
        <v>202</v>
      </c>
      <c r="B33" s="30">
        <v>1</v>
      </c>
      <c r="C33" s="34"/>
      <c r="D33" s="34"/>
      <c r="E33" s="34"/>
      <c r="F33" s="34">
        <v>0</v>
      </c>
      <c r="G33" s="34">
        <f>SUM(C33:F33)</f>
        <v>0</v>
      </c>
    </row>
    <row r="34" spans="1:7" s="4" customFormat="1">
      <c r="A34" s="4" t="s">
        <v>199</v>
      </c>
      <c r="B34" s="43">
        <v>2</v>
      </c>
      <c r="C34" s="42"/>
      <c r="E34" s="42"/>
      <c r="F34" s="42">
        <v>0</v>
      </c>
      <c r="G34" s="34">
        <f>SUM(C34:F34)</f>
        <v>0</v>
      </c>
    </row>
    <row r="35" spans="1:7">
      <c r="A35" s="8" t="s">
        <v>50</v>
      </c>
      <c r="B35" s="31">
        <f t="shared" ref="B35:G35" si="1">SUM(B31:B34)</f>
        <v>5</v>
      </c>
      <c r="C35" s="35">
        <f t="shared" si="1"/>
        <v>0</v>
      </c>
      <c r="D35" s="35">
        <f t="shared" si="1"/>
        <v>0</v>
      </c>
      <c r="E35" s="35">
        <f t="shared" si="1"/>
        <v>0</v>
      </c>
      <c r="F35" s="35">
        <f>SUM(F31:F34)</f>
        <v>0</v>
      </c>
      <c r="G35" s="35">
        <f t="shared" si="1"/>
        <v>0</v>
      </c>
    </row>
    <row r="36" spans="1:7">
      <c r="B36" s="30"/>
      <c r="C36" s="34"/>
      <c r="D36" s="34"/>
      <c r="E36" s="34"/>
      <c r="F36" s="34"/>
      <c r="G36" s="34"/>
    </row>
    <row r="37" spans="1:7">
      <c r="A37" s="5" t="s">
        <v>51</v>
      </c>
      <c r="B37" s="30"/>
      <c r="C37" s="34"/>
      <c r="D37" s="34"/>
      <c r="E37" s="34"/>
      <c r="F37" s="34"/>
      <c r="G37" s="34"/>
    </row>
    <row r="38" spans="1:7">
      <c r="A38" t="s">
        <v>68</v>
      </c>
      <c r="B38" s="30"/>
      <c r="C38" s="34"/>
      <c r="D38" s="34"/>
      <c r="E38" s="34"/>
      <c r="F38" s="34">
        <f>0.27*(F31+F32+F33)</f>
        <v>0</v>
      </c>
      <c r="G38" s="34">
        <f>SUM(C38:F38)</f>
        <v>0</v>
      </c>
    </row>
    <row r="39" spans="1:7">
      <c r="A39" t="s">
        <v>69</v>
      </c>
      <c r="B39" s="30"/>
      <c r="C39" s="34"/>
      <c r="D39" s="34"/>
      <c r="E39" s="34"/>
      <c r="F39" s="34">
        <f>0.095*F34</f>
        <v>0</v>
      </c>
      <c r="G39" s="34">
        <f>SUM(C39:F39)</f>
        <v>0</v>
      </c>
    </row>
    <row r="40" spans="1:7">
      <c r="B40" s="30"/>
      <c r="C40" s="34"/>
      <c r="D40" s="34"/>
      <c r="E40" s="34"/>
      <c r="F40" s="34"/>
      <c r="G40" s="34">
        <f>SUM(C40:F40)</f>
        <v>0</v>
      </c>
    </row>
    <row r="41" spans="1:7">
      <c r="B41" s="30"/>
      <c r="C41" s="34"/>
      <c r="D41" s="34"/>
      <c r="E41" s="34"/>
      <c r="F41" s="34"/>
      <c r="G41" s="34">
        <f>SUM(C41:F41)</f>
        <v>0</v>
      </c>
    </row>
    <row r="42" spans="1:7">
      <c r="B42" s="30"/>
      <c r="C42" s="34"/>
      <c r="D42" s="34"/>
      <c r="E42" s="34"/>
      <c r="F42" s="34"/>
      <c r="G42" s="34">
        <f>SUM(C42:F42)</f>
        <v>0</v>
      </c>
    </row>
    <row r="43" spans="1:7">
      <c r="A43" s="8" t="s">
        <v>12</v>
      </c>
      <c r="B43" s="31"/>
      <c r="C43" s="35">
        <f>SUM(C38:C42)</f>
        <v>0</v>
      </c>
      <c r="D43" s="35">
        <f>SUM(D38:D42)</f>
        <v>0</v>
      </c>
      <c r="E43" s="35">
        <f>SUM(E38:E42)</f>
        <v>0</v>
      </c>
      <c r="F43" s="35">
        <f>SUM(F38:F42)</f>
        <v>0</v>
      </c>
      <c r="G43" s="35">
        <f>SUM(G38:G42)</f>
        <v>0</v>
      </c>
    </row>
    <row r="44" spans="1:7">
      <c r="B44" s="30"/>
      <c r="C44" s="34"/>
      <c r="D44" s="34"/>
      <c r="E44" s="34"/>
      <c r="F44" s="34"/>
      <c r="G44" s="34"/>
    </row>
    <row r="45" spans="1:7">
      <c r="A45" s="5" t="s">
        <v>67</v>
      </c>
      <c r="B45" s="30"/>
      <c r="C45" s="34"/>
      <c r="D45" s="34"/>
      <c r="E45" s="34"/>
      <c r="F45" s="34"/>
      <c r="G45" s="34"/>
    </row>
    <row r="46" spans="1:7">
      <c r="A46" t="s">
        <v>17</v>
      </c>
      <c r="B46" s="34"/>
      <c r="C46" s="34"/>
      <c r="D46" s="42"/>
      <c r="E46" s="34"/>
      <c r="F46" s="34">
        <v>0</v>
      </c>
      <c r="G46" s="34">
        <f>SUM(C46:F46)</f>
        <v>0</v>
      </c>
    </row>
    <row r="47" spans="1:7">
      <c r="A47" s="88" t="s">
        <v>62</v>
      </c>
      <c r="B47" s="34"/>
      <c r="C47" s="34"/>
      <c r="D47" s="42"/>
      <c r="E47" s="34"/>
      <c r="F47" s="34">
        <v>0</v>
      </c>
      <c r="G47" s="34">
        <f t="shared" ref="G47:G49" si="2">SUM(C47:F47)</f>
        <v>0</v>
      </c>
    </row>
    <row r="48" spans="1:7">
      <c r="A48" t="s">
        <v>65</v>
      </c>
      <c r="B48" s="34"/>
      <c r="C48" s="34"/>
      <c r="D48" s="42"/>
      <c r="E48" s="34"/>
      <c r="F48" s="34"/>
      <c r="G48" s="34">
        <f t="shared" si="2"/>
        <v>0</v>
      </c>
    </row>
    <row r="49" spans="1:7">
      <c r="A49" t="s">
        <v>64</v>
      </c>
      <c r="B49" s="34"/>
      <c r="C49" s="34"/>
      <c r="D49" s="42"/>
      <c r="E49" s="34"/>
      <c r="F49" s="34"/>
      <c r="G49" s="34">
        <f t="shared" si="2"/>
        <v>0</v>
      </c>
    </row>
    <row r="50" spans="1:7">
      <c r="A50" s="8" t="s">
        <v>72</v>
      </c>
      <c r="B50" s="35"/>
      <c r="C50" s="35">
        <f>SUM(C46:C49)</f>
        <v>0</v>
      </c>
      <c r="D50" s="35">
        <f>SUM(D46:D49)</f>
        <v>0</v>
      </c>
      <c r="E50" s="35">
        <f>SUM(E46:E49)</f>
        <v>0</v>
      </c>
      <c r="F50" s="35">
        <f>SUM(F46:F46)</f>
        <v>0</v>
      </c>
      <c r="G50" s="35">
        <f>SUM(G46:G49)</f>
        <v>0</v>
      </c>
    </row>
    <row r="51" spans="1:7">
      <c r="B51" s="30"/>
      <c r="C51" s="34"/>
      <c r="D51" s="34"/>
      <c r="E51" s="34"/>
      <c r="F51" s="34"/>
      <c r="G51" s="34"/>
    </row>
    <row r="52" spans="1:7">
      <c r="A52" s="5" t="s">
        <v>66</v>
      </c>
      <c r="B52" s="30"/>
      <c r="C52" s="34"/>
      <c r="D52" s="34"/>
      <c r="E52" s="34"/>
      <c r="F52" s="34"/>
      <c r="G52" s="34"/>
    </row>
    <row r="53" spans="1:7">
      <c r="A53" t="s">
        <v>90</v>
      </c>
      <c r="B53" s="37"/>
      <c r="C53" s="34"/>
      <c r="D53" s="34"/>
      <c r="E53" s="34"/>
      <c r="F53" s="34">
        <f>B53*B65</f>
        <v>0</v>
      </c>
      <c r="G53" s="34">
        <f>SUM(C53:F53)</f>
        <v>0</v>
      </c>
    </row>
    <row r="54" spans="1:7">
      <c r="A54" t="s">
        <v>91</v>
      </c>
      <c r="B54" s="37"/>
      <c r="C54" s="34"/>
      <c r="D54" s="34"/>
      <c r="E54" s="34"/>
      <c r="F54" s="34">
        <f>B54*B66</f>
        <v>0</v>
      </c>
      <c r="G54" s="34">
        <f>SUM(C54:F54)</f>
        <v>0</v>
      </c>
    </row>
    <row r="55" spans="1:7">
      <c r="A55" t="s">
        <v>92</v>
      </c>
      <c r="B55" s="37">
        <v>0</v>
      </c>
      <c r="C55" s="34"/>
      <c r="D55" s="34"/>
      <c r="E55" s="34"/>
      <c r="F55" s="34">
        <f>B55*B67</f>
        <v>0</v>
      </c>
      <c r="G55" s="34">
        <f>SUM(C55:F55)</f>
        <v>0</v>
      </c>
    </row>
    <row r="56" spans="1:7">
      <c r="A56" t="s">
        <v>74</v>
      </c>
      <c r="B56" s="37"/>
      <c r="C56" s="34"/>
      <c r="D56" s="34"/>
      <c r="E56" s="34"/>
      <c r="F56" s="34"/>
      <c r="G56" s="34"/>
    </row>
    <row r="57" spans="1:7">
      <c r="A57" s="8" t="s">
        <v>71</v>
      </c>
      <c r="B57" s="38"/>
      <c r="C57" s="35">
        <f>SUM(C53:C55)</f>
        <v>0</v>
      </c>
      <c r="D57" s="35">
        <f>SUM(D53:D55)</f>
        <v>0</v>
      </c>
      <c r="E57" s="35">
        <f>SUM(E53:E55)</f>
        <v>0</v>
      </c>
      <c r="F57" s="35">
        <f>SUM(F53:F55)</f>
        <v>0</v>
      </c>
      <c r="G57" s="35">
        <f>SUM(G53:G55)</f>
        <v>0</v>
      </c>
    </row>
    <row r="58" spans="1:7">
      <c r="B58" s="30"/>
      <c r="C58" s="34"/>
      <c r="D58" s="34"/>
      <c r="E58" s="34"/>
      <c r="F58" s="34"/>
      <c r="G58" s="34"/>
    </row>
    <row r="59" spans="1:7">
      <c r="A59" s="6" t="s">
        <v>13</v>
      </c>
      <c r="B59" s="32"/>
      <c r="C59" s="39">
        <f>SUM(C28+C35+C43+C50+C57)</f>
        <v>0</v>
      </c>
      <c r="D59" s="39">
        <f>SUM(D28+D35+D43+D50+D57)</f>
        <v>0</v>
      </c>
      <c r="E59" s="39">
        <f>SUM(E28+E35+E43+E50+E57)</f>
        <v>0</v>
      </c>
      <c r="F59" s="39">
        <f>SUM(F28+F35+F43+F50+F57)</f>
        <v>0</v>
      </c>
      <c r="G59" s="39">
        <f>SUM(G28+G35+G43+G50+G57)</f>
        <v>0</v>
      </c>
    </row>
    <row r="60" spans="1:7">
      <c r="B60" s="30"/>
      <c r="C60" s="34"/>
      <c r="D60" s="34"/>
      <c r="E60" s="34"/>
      <c r="F60" s="34"/>
      <c r="G60" s="34"/>
    </row>
    <row r="61" spans="1:7">
      <c r="A61" s="140"/>
      <c r="B61" s="141" t="s">
        <v>61</v>
      </c>
      <c r="C61" s="143"/>
      <c r="D61" s="143"/>
      <c r="E61" s="143"/>
      <c r="F61" s="143"/>
      <c r="G61" s="148"/>
    </row>
    <row r="62" spans="1:7">
      <c r="A62" s="140"/>
      <c r="B62" s="144" t="s">
        <v>160</v>
      </c>
      <c r="C62" s="149"/>
      <c r="D62" s="149"/>
      <c r="E62" s="140"/>
      <c r="F62" s="140"/>
      <c r="G62" s="140"/>
    </row>
    <row r="63" spans="1:7">
      <c r="A63" s="140"/>
      <c r="B63" s="144"/>
      <c r="C63" s="140"/>
      <c r="D63" s="140"/>
      <c r="E63" s="140"/>
      <c r="F63" s="140"/>
      <c r="G63" s="140"/>
    </row>
    <row r="64" spans="1:7">
      <c r="A64" s="145" t="s">
        <v>24</v>
      </c>
      <c r="B64" s="146" t="s">
        <v>93</v>
      </c>
      <c r="C64" s="145" t="s">
        <v>94</v>
      </c>
      <c r="D64" s="140"/>
      <c r="E64" s="140"/>
      <c r="F64" s="140"/>
      <c r="G64" s="140"/>
    </row>
    <row r="65" spans="1:7">
      <c r="A65" s="140" t="s">
        <v>157</v>
      </c>
      <c r="B65" s="142">
        <v>1937.64</v>
      </c>
      <c r="C65" s="147" t="s">
        <v>95</v>
      </c>
      <c r="D65" s="140"/>
      <c r="E65" s="140"/>
      <c r="F65" s="140"/>
      <c r="G65" s="140"/>
    </row>
    <row r="66" spans="1:7">
      <c r="A66" s="140" t="s">
        <v>156</v>
      </c>
      <c r="B66" s="142">
        <v>7623</v>
      </c>
      <c r="C66" s="147" t="s">
        <v>96</v>
      </c>
      <c r="D66" s="140"/>
      <c r="E66" s="140"/>
      <c r="F66" s="140"/>
      <c r="G66" s="140"/>
    </row>
    <row r="67" spans="1:7">
      <c r="A67" s="140" t="s">
        <v>155</v>
      </c>
      <c r="B67" s="142">
        <v>13688</v>
      </c>
      <c r="C67" s="147" t="s">
        <v>97</v>
      </c>
      <c r="D67" s="140"/>
      <c r="E67" s="140"/>
      <c r="F67" s="140"/>
      <c r="G67" s="140"/>
    </row>
    <row r="68" spans="1:7">
      <c r="A68" s="140" t="s">
        <v>98</v>
      </c>
      <c r="B68" s="142">
        <f>0.25*B67</f>
        <v>3422</v>
      </c>
      <c r="C68" s="140"/>
      <c r="D68" s="140"/>
      <c r="E68" s="140"/>
      <c r="F68" s="140"/>
      <c r="G68" s="140"/>
    </row>
    <row r="69" spans="1:7">
      <c r="B69" s="30"/>
    </row>
    <row r="70" spans="1:7">
      <c r="B70" s="30"/>
    </row>
    <row r="71" spans="1:7">
      <c r="B71" s="30"/>
    </row>
    <row r="72" spans="1:7">
      <c r="B72" s="30"/>
    </row>
    <row r="73" spans="1:7">
      <c r="B73" s="30"/>
    </row>
    <row r="74" spans="1:7">
      <c r="B74" s="30"/>
    </row>
    <row r="75" spans="1:7">
      <c r="B75" s="30"/>
    </row>
    <row r="76" spans="1:7">
      <c r="B76" s="30"/>
    </row>
    <row r="77" spans="1:7">
      <c r="B77" s="30"/>
    </row>
    <row r="78" spans="1:7">
      <c r="B78" s="30"/>
    </row>
    <row r="79" spans="1:7">
      <c r="B79" s="30"/>
    </row>
    <row r="80" spans="1:7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  <row r="86" spans="2:2">
      <c r="B86" s="30"/>
    </row>
    <row r="87" spans="2:2">
      <c r="B87" s="30"/>
    </row>
    <row r="88" spans="2:2">
      <c r="B88" s="30"/>
    </row>
    <row r="89" spans="2:2">
      <c r="B89" s="30"/>
    </row>
    <row r="90" spans="2:2">
      <c r="B90" s="30"/>
    </row>
    <row r="91" spans="2:2">
      <c r="B91" s="30"/>
    </row>
    <row r="92" spans="2:2">
      <c r="B92" s="30"/>
    </row>
    <row r="93" spans="2:2">
      <c r="B93" s="30"/>
    </row>
    <row r="94" spans="2:2">
      <c r="B94" s="30"/>
    </row>
    <row r="95" spans="2:2">
      <c r="B95" s="30"/>
    </row>
    <row r="96" spans="2:2">
      <c r="B96" s="30"/>
    </row>
    <row r="97" spans="2:2">
      <c r="B97" s="30"/>
    </row>
    <row r="98" spans="2:2">
      <c r="B98" s="30"/>
    </row>
    <row r="99" spans="2:2">
      <c r="B99" s="30"/>
    </row>
    <row r="100" spans="2:2">
      <c r="B100" s="30"/>
    </row>
    <row r="101" spans="2:2">
      <c r="B101" s="30"/>
    </row>
    <row r="102" spans="2:2">
      <c r="B102" s="30"/>
    </row>
    <row r="103" spans="2:2">
      <c r="B103" s="30"/>
    </row>
    <row r="104" spans="2:2">
      <c r="B104" s="30"/>
    </row>
    <row r="105" spans="2:2">
      <c r="B105" s="30"/>
    </row>
    <row r="106" spans="2:2">
      <c r="B106" s="30"/>
    </row>
    <row r="107" spans="2:2">
      <c r="B107" s="30"/>
    </row>
    <row r="108" spans="2:2">
      <c r="B108" s="30"/>
    </row>
    <row r="109" spans="2:2">
      <c r="B109" s="30"/>
    </row>
    <row r="110" spans="2:2">
      <c r="B110" s="30"/>
    </row>
    <row r="111" spans="2:2">
      <c r="B111" s="30"/>
    </row>
    <row r="112" spans="2:2">
      <c r="B112" s="30"/>
    </row>
    <row r="113" spans="2:2">
      <c r="B113" s="30"/>
    </row>
    <row r="114" spans="2:2">
      <c r="B114" s="30"/>
    </row>
    <row r="115" spans="2:2">
      <c r="B115" s="30"/>
    </row>
    <row r="116" spans="2:2">
      <c r="B116" s="30"/>
    </row>
    <row r="117" spans="2:2">
      <c r="B117" s="30"/>
    </row>
    <row r="118" spans="2:2">
      <c r="B118" s="30"/>
    </row>
    <row r="119" spans="2:2">
      <c r="B119" s="30"/>
    </row>
    <row r="120" spans="2:2">
      <c r="B120" s="30"/>
    </row>
    <row r="121" spans="2:2">
      <c r="B121" s="30"/>
    </row>
    <row r="122" spans="2:2">
      <c r="B122" s="30"/>
    </row>
    <row r="123" spans="2:2">
      <c r="B123" s="30"/>
    </row>
    <row r="124" spans="2:2">
      <c r="B124" s="30"/>
    </row>
    <row r="125" spans="2:2">
      <c r="B125" s="30"/>
    </row>
    <row r="126" spans="2:2">
      <c r="B126" s="30"/>
    </row>
    <row r="127" spans="2:2">
      <c r="B127" s="30"/>
    </row>
    <row r="128" spans="2:2">
      <c r="B128" s="30"/>
    </row>
    <row r="129" spans="2:2">
      <c r="B129" s="30"/>
    </row>
    <row r="130" spans="2:2">
      <c r="B130" s="30"/>
    </row>
    <row r="131" spans="2:2">
      <c r="B131" s="30"/>
    </row>
    <row r="132" spans="2:2">
      <c r="B132" s="30"/>
    </row>
    <row r="133" spans="2:2">
      <c r="B133" s="30"/>
    </row>
    <row r="134" spans="2:2">
      <c r="B134" s="30"/>
    </row>
    <row r="135" spans="2:2">
      <c r="B135" s="30"/>
    </row>
    <row r="136" spans="2:2">
      <c r="B136" s="30"/>
    </row>
    <row r="137" spans="2:2">
      <c r="B137" s="30"/>
    </row>
    <row r="138" spans="2:2">
      <c r="B138" s="30"/>
    </row>
    <row r="139" spans="2:2">
      <c r="B139" s="30"/>
    </row>
    <row r="140" spans="2:2">
      <c r="B140" s="30"/>
    </row>
    <row r="141" spans="2:2">
      <c r="B141" s="30"/>
    </row>
    <row r="142" spans="2:2">
      <c r="B142" s="30"/>
    </row>
    <row r="143" spans="2:2">
      <c r="B143" s="30"/>
    </row>
    <row r="144" spans="2:2">
      <c r="B144" s="30"/>
    </row>
    <row r="145" spans="2:2">
      <c r="B145" s="30"/>
    </row>
    <row r="146" spans="2:2">
      <c r="B146" s="30"/>
    </row>
    <row r="147" spans="2:2">
      <c r="B147" s="30"/>
    </row>
    <row r="148" spans="2:2">
      <c r="B148" s="30"/>
    </row>
    <row r="149" spans="2:2">
      <c r="B149" s="30"/>
    </row>
    <row r="150" spans="2:2">
      <c r="B150" s="30"/>
    </row>
    <row r="151" spans="2:2">
      <c r="B151" s="30"/>
    </row>
    <row r="152" spans="2:2">
      <c r="B152" s="30"/>
    </row>
  </sheetData>
  <mergeCells count="1">
    <mergeCell ref="C23:G23"/>
  </mergeCells>
  <phoneticPr fontId="0" type="noConversion"/>
  <hyperlinks>
    <hyperlink ref="C65" r:id="rId1"/>
    <hyperlink ref="C66" r:id="rId2"/>
    <hyperlink ref="C67" r:id="rId3"/>
  </hyperlinks>
  <pageMargins left="0.5" right="0.25" top="1.25" bottom="0.5" header="0.5" footer="0.5"/>
  <pageSetup orientation="portrait" horizontalDpi="4294967292" verticalDpi="4294967292" r:id="rId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opLeftCell="A25" zoomScaleNormal="100" workbookViewId="0">
      <selection activeCell="A31" sqref="A31:A33"/>
    </sheetView>
  </sheetViews>
  <sheetFormatPr defaultColWidth="11.42578125" defaultRowHeight="12"/>
  <cols>
    <col min="1" max="1" width="31.140625" customWidth="1"/>
    <col min="2" max="3" width="12.85546875" customWidth="1"/>
    <col min="4" max="4" width="15" customWidth="1"/>
    <col min="5" max="5" width="12.85546875" customWidth="1"/>
    <col min="6" max="6" width="11.42578125" customWidth="1"/>
    <col min="7" max="8" width="12.85546875" customWidth="1"/>
    <col min="9" max="9" width="12.42578125" customWidth="1"/>
  </cols>
  <sheetData>
    <row r="1" spans="1:17">
      <c r="A1" s="5" t="s">
        <v>177</v>
      </c>
    </row>
    <row r="3" spans="1:17" ht="14.25">
      <c r="A3" s="115" t="s">
        <v>178</v>
      </c>
      <c r="B3" s="116" t="s">
        <v>179</v>
      </c>
      <c r="C3" s="58"/>
      <c r="D3" s="58"/>
      <c r="E3" s="58"/>
      <c r="F3" t="s">
        <v>180</v>
      </c>
      <c r="G3" s="58" t="s">
        <v>181</v>
      </c>
    </row>
    <row r="4" spans="1:17" ht="14.25">
      <c r="A4" s="115" t="s">
        <v>182</v>
      </c>
      <c r="B4" s="117"/>
      <c r="C4" s="118"/>
      <c r="D4" s="119"/>
      <c r="E4" s="119"/>
      <c r="F4" s="33"/>
      <c r="G4" s="33"/>
    </row>
    <row r="5" spans="1:17" ht="14.25">
      <c r="A5" s="115" t="s">
        <v>183</v>
      </c>
      <c r="B5" s="117"/>
      <c r="C5" s="119"/>
      <c r="D5" s="119"/>
      <c r="E5" s="119" t="s">
        <v>193</v>
      </c>
      <c r="F5" s="88" t="s">
        <v>195</v>
      </c>
      <c r="G5" s="33"/>
    </row>
    <row r="6" spans="1:17" ht="14.25">
      <c r="A6" s="115" t="s">
        <v>184</v>
      </c>
      <c r="B6" s="150">
        <f>D16/18</f>
        <v>0</v>
      </c>
      <c r="C6" s="119"/>
      <c r="D6" s="119"/>
      <c r="E6" s="119"/>
      <c r="F6" s="33"/>
      <c r="G6" s="33"/>
    </row>
    <row r="7" spans="1:17" ht="28.5">
      <c r="A7" s="115" t="s">
        <v>185</v>
      </c>
      <c r="B7" s="120">
        <v>0</v>
      </c>
      <c r="C7" s="119"/>
      <c r="D7" s="119"/>
      <c r="E7" s="119"/>
      <c r="F7" s="33"/>
      <c r="G7" s="33"/>
    </row>
    <row r="8" spans="1:17" ht="28.5">
      <c r="A8" s="115" t="s">
        <v>186</v>
      </c>
      <c r="B8" s="120">
        <v>0</v>
      </c>
      <c r="C8" s="119"/>
      <c r="D8" s="119"/>
      <c r="E8" s="119"/>
      <c r="F8" s="33"/>
      <c r="G8" s="33"/>
    </row>
    <row r="9" spans="1:17" ht="28.5">
      <c r="A9" s="115" t="s">
        <v>187</v>
      </c>
      <c r="B9" s="120">
        <v>0</v>
      </c>
      <c r="C9" s="119"/>
      <c r="D9" s="119"/>
      <c r="E9" s="119"/>
      <c r="F9" s="33"/>
      <c r="G9" s="33"/>
    </row>
    <row r="10" spans="1:17" s="26" customFormat="1" ht="15.75" customHeight="1">
      <c r="A10" s="115" t="s">
        <v>188</v>
      </c>
      <c r="B10" s="120">
        <v>0</v>
      </c>
      <c r="C10" s="119"/>
      <c r="D10" s="119"/>
      <c r="E10" s="119"/>
      <c r="F10" s="33"/>
      <c r="G10" s="33"/>
    </row>
    <row r="11" spans="1:17" s="26" customFormat="1" ht="12.75" customHeight="1">
      <c r="A11" s="27"/>
    </row>
    <row r="12" spans="1:17" s="26" customFormat="1" ht="12.75" customHeight="1">
      <c r="A12" s="137" t="s">
        <v>24</v>
      </c>
      <c r="B12" s="138"/>
      <c r="C12" s="138"/>
      <c r="D12" s="138"/>
      <c r="E12" s="138"/>
      <c r="F12" s="138"/>
      <c r="G12" s="138"/>
    </row>
    <row r="13" spans="1:17" s="26" customFormat="1" ht="12.75" customHeight="1">
      <c r="A13" s="124" t="s">
        <v>7</v>
      </c>
      <c r="B13" s="124" t="s">
        <v>5</v>
      </c>
      <c r="C13" s="124" t="s">
        <v>6</v>
      </c>
      <c r="D13" s="124" t="s">
        <v>1</v>
      </c>
      <c r="E13" s="124"/>
      <c r="F13" s="124"/>
      <c r="G13" s="124"/>
      <c r="H13" s="33"/>
    </row>
    <row r="14" spans="1:17" s="26" customFormat="1" ht="12.75" customHeight="1">
      <c r="A14" s="126" t="s">
        <v>43</v>
      </c>
      <c r="B14" s="126">
        <f>'SCH production'!B10</f>
        <v>0</v>
      </c>
      <c r="C14" s="126">
        <f>'SCH production'!B11</f>
        <v>0</v>
      </c>
      <c r="D14" s="128">
        <f>'SCH production'!D12</f>
        <v>0</v>
      </c>
      <c r="E14" s="126"/>
      <c r="F14" s="126"/>
      <c r="G14" s="126"/>
      <c r="H14" s="60"/>
    </row>
    <row r="15" spans="1:17" s="57" customFormat="1" ht="12.75" customHeight="1">
      <c r="A15" s="129" t="s">
        <v>0</v>
      </c>
      <c r="B15" s="129">
        <f>'SCH production'!E10</f>
        <v>0</v>
      </c>
      <c r="C15" s="129">
        <f>'SCH production'!E11</f>
        <v>0</v>
      </c>
      <c r="D15" s="131">
        <f>'SCH production'!G12</f>
        <v>0</v>
      </c>
      <c r="E15" s="124"/>
      <c r="F15" s="124"/>
      <c r="G15" s="124"/>
      <c r="H15" s="33"/>
      <c r="I15"/>
      <c r="J15"/>
      <c r="K15"/>
      <c r="L15"/>
      <c r="M15"/>
      <c r="N15"/>
      <c r="O15"/>
      <c r="P15" s="33"/>
      <c r="Q15" s="33"/>
    </row>
    <row r="16" spans="1:17" s="26" customFormat="1" ht="12.75" customHeight="1">
      <c r="A16" s="132" t="s">
        <v>18</v>
      </c>
      <c r="B16" s="129"/>
      <c r="C16" s="129"/>
      <c r="D16" s="133">
        <f>'SCH production'!H12</f>
        <v>0</v>
      </c>
      <c r="E16" s="124"/>
      <c r="F16" s="124"/>
      <c r="G16" s="124"/>
      <c r="H16" s="33"/>
      <c r="I16"/>
      <c r="J16"/>
      <c r="K16"/>
      <c r="L16"/>
      <c r="M16"/>
      <c r="N16"/>
      <c r="O16"/>
      <c r="P16" s="60"/>
      <c r="Q16" s="60"/>
    </row>
    <row r="17" spans="1:17" s="25" customFormat="1" ht="12.75" customHeight="1">
      <c r="A17" s="129" t="s">
        <v>2</v>
      </c>
      <c r="B17" s="129"/>
      <c r="C17" s="129"/>
      <c r="D17" s="139">
        <f>'SCH production'!I12</f>
        <v>0</v>
      </c>
      <c r="E17" s="135"/>
      <c r="F17" s="135"/>
      <c r="G17" s="124"/>
      <c r="H17" s="63"/>
      <c r="I17"/>
      <c r="J17"/>
      <c r="K17"/>
      <c r="L17"/>
      <c r="M17"/>
      <c r="N17"/>
      <c r="O17"/>
      <c r="P17" s="33"/>
      <c r="Q17" s="33"/>
    </row>
    <row r="18" spans="1:17" s="25" customFormat="1" ht="12.75" customHeight="1">
      <c r="A18" s="129"/>
      <c r="B18" s="129"/>
      <c r="C18" s="129"/>
      <c r="D18" s="139"/>
      <c r="E18" s="135"/>
      <c r="F18" s="135"/>
      <c r="G18" s="124"/>
      <c r="H18" s="63"/>
      <c r="I18"/>
      <c r="J18"/>
      <c r="K18"/>
      <c r="L18"/>
      <c r="M18"/>
      <c r="N18"/>
      <c r="O18"/>
      <c r="P18" s="33"/>
      <c r="Q18" s="33"/>
    </row>
    <row r="19" spans="1:17" s="26" customFormat="1" ht="12.75" customHeight="1">
      <c r="A19" s="124" t="s">
        <v>31</v>
      </c>
      <c r="B19" s="124"/>
      <c r="C19" s="124"/>
      <c r="D19" s="124" t="s">
        <v>10</v>
      </c>
      <c r="E19" s="124"/>
      <c r="F19" s="124"/>
      <c r="G19" s="124"/>
      <c r="H19" s="33"/>
      <c r="I19"/>
      <c r="J19"/>
      <c r="K19"/>
      <c r="L19"/>
      <c r="M19"/>
      <c r="N19"/>
      <c r="O19"/>
      <c r="P19" s="63"/>
      <c r="Q19" s="63"/>
    </row>
    <row r="20" spans="1:17" s="26" customFormat="1" ht="12.75" customHeight="1">
      <c r="A20" s="129" t="s">
        <v>3</v>
      </c>
      <c r="B20" s="129">
        <v>0</v>
      </c>
      <c r="C20" s="129">
        <v>0</v>
      </c>
      <c r="D20" s="129">
        <f>SUM(B20+C20)</f>
        <v>0</v>
      </c>
      <c r="E20" s="129"/>
      <c r="F20" s="129"/>
      <c r="G20" s="129"/>
      <c r="H20" s="61"/>
      <c r="I20"/>
      <c r="J20"/>
      <c r="K20"/>
      <c r="L20"/>
      <c r="M20"/>
      <c r="N20"/>
      <c r="O20"/>
      <c r="P20" s="63"/>
      <c r="Q20" s="63"/>
    </row>
    <row r="21" spans="1:17" s="26" customFormat="1" ht="12.75" customHeight="1">
      <c r="A21" s="129" t="s">
        <v>4</v>
      </c>
      <c r="B21" s="129">
        <v>0</v>
      </c>
      <c r="C21" s="129">
        <f>'Year 1'!B21</f>
        <v>0</v>
      </c>
      <c r="D21" s="129">
        <f>SUM(B21+C21)</f>
        <v>0</v>
      </c>
      <c r="E21" s="135"/>
      <c r="F21" s="135"/>
      <c r="G21" s="124"/>
      <c r="H21" s="63"/>
      <c r="I21"/>
      <c r="J21"/>
      <c r="K21"/>
      <c r="L21"/>
      <c r="M21"/>
      <c r="N21"/>
      <c r="O21"/>
      <c r="P21" s="33"/>
      <c r="Q21" s="33"/>
    </row>
    <row r="22" spans="1:17" s="26" customFormat="1" ht="12.75" customHeight="1">
      <c r="A22" s="61"/>
      <c r="B22" s="62"/>
      <c r="C22" s="62"/>
      <c r="D22" s="62"/>
      <c r="E22" s="61"/>
      <c r="F22" s="61"/>
      <c r="G22" s="151" t="s">
        <v>190</v>
      </c>
      <c r="H22" s="61"/>
      <c r="I22"/>
      <c r="J22"/>
      <c r="K22"/>
      <c r="L22"/>
      <c r="M22"/>
      <c r="N22"/>
      <c r="O22"/>
      <c r="P22" s="63"/>
      <c r="Q22" s="63"/>
    </row>
    <row r="23" spans="1:17">
      <c r="D23" s="158" t="s">
        <v>14</v>
      </c>
      <c r="E23" s="158"/>
      <c r="F23" s="159"/>
      <c r="G23" s="159"/>
      <c r="H23" s="159"/>
    </row>
    <row r="24" spans="1:17" ht="39" customHeight="1" thickBot="1">
      <c r="A24" s="9" t="s">
        <v>27</v>
      </c>
      <c r="B24" s="9" t="s">
        <v>28</v>
      </c>
      <c r="C24" s="10" t="s">
        <v>59</v>
      </c>
      <c r="D24" s="10" t="s">
        <v>60</v>
      </c>
      <c r="E24" s="10" t="s">
        <v>154</v>
      </c>
      <c r="F24" s="10" t="s">
        <v>144</v>
      </c>
      <c r="G24" s="9" t="s">
        <v>46</v>
      </c>
      <c r="H24" s="14" t="s">
        <v>26</v>
      </c>
    </row>
    <row r="25" spans="1:17" ht="12.75" thickTop="1">
      <c r="A25" s="11"/>
      <c r="B25" s="28"/>
      <c r="C25" s="11"/>
      <c r="D25" s="22"/>
      <c r="E25" s="12"/>
      <c r="F25" s="12"/>
      <c r="G25" s="11"/>
    </row>
    <row r="26" spans="1:17">
      <c r="A26" s="5" t="s">
        <v>47</v>
      </c>
      <c r="B26" s="29"/>
      <c r="C26" s="34"/>
      <c r="D26" s="34"/>
      <c r="E26" s="34"/>
      <c r="F26" s="34"/>
      <c r="G26" s="34"/>
      <c r="H26" s="34"/>
    </row>
    <row r="27" spans="1:17">
      <c r="B27" s="30">
        <v>0</v>
      </c>
      <c r="C27" s="34"/>
      <c r="D27" s="34"/>
      <c r="E27" s="34"/>
      <c r="F27" s="34"/>
      <c r="G27" s="34">
        <f>SUM(C27:F27)</f>
        <v>0</v>
      </c>
    </row>
    <row r="28" spans="1:17">
      <c r="A28" s="8" t="s">
        <v>48</v>
      </c>
      <c r="B28" s="31">
        <f t="shared" ref="B28:G28" si="0">SUM(B27)</f>
        <v>0</v>
      </c>
      <c r="C28" s="35">
        <f t="shared" si="0"/>
        <v>0</v>
      </c>
      <c r="D28" s="35">
        <f t="shared" si="0"/>
        <v>0</v>
      </c>
      <c r="E28" s="35">
        <f t="shared" si="0"/>
        <v>0</v>
      </c>
      <c r="F28" s="35">
        <f t="shared" si="0"/>
        <v>0</v>
      </c>
      <c r="G28" s="35">
        <f t="shared" si="0"/>
        <v>0</v>
      </c>
      <c r="H28" s="35">
        <f>G28-'Year 1'!G28</f>
        <v>0</v>
      </c>
    </row>
    <row r="29" spans="1:17" s="4" customFormat="1">
      <c r="A29"/>
      <c r="B29" s="30"/>
      <c r="C29" s="34"/>
      <c r="D29" s="34"/>
      <c r="E29" s="34"/>
      <c r="F29" s="34"/>
      <c r="G29" s="34"/>
      <c r="H29" s="34"/>
    </row>
    <row r="30" spans="1:17">
      <c r="A30" s="5" t="s">
        <v>49</v>
      </c>
      <c r="B30" s="29"/>
      <c r="C30" s="34"/>
      <c r="D30" s="34"/>
      <c r="E30" s="34"/>
      <c r="F30" s="34"/>
      <c r="G30" s="34"/>
      <c r="H30" s="34"/>
    </row>
    <row r="31" spans="1:17">
      <c r="A31" t="s">
        <v>201</v>
      </c>
      <c r="B31" s="30">
        <v>2</v>
      </c>
      <c r="C31" s="34"/>
      <c r="D31" s="34"/>
      <c r="E31" s="34"/>
      <c r="F31" s="34">
        <v>0</v>
      </c>
      <c r="G31" s="34">
        <f>SUM(C31:F31)</f>
        <v>0</v>
      </c>
    </row>
    <row r="32" spans="1:17">
      <c r="A32" t="s">
        <v>203</v>
      </c>
      <c r="B32" s="30">
        <v>1</v>
      </c>
      <c r="C32" s="34"/>
      <c r="D32" s="42"/>
      <c r="E32" s="34"/>
      <c r="F32" s="34">
        <v>0</v>
      </c>
      <c r="G32" s="34">
        <f t="shared" ref="G32:G34" si="1">SUM(C32:F32)</f>
        <v>0</v>
      </c>
    </row>
    <row r="33" spans="1:8">
      <c r="A33" t="s">
        <v>202</v>
      </c>
      <c r="B33" s="30">
        <v>1</v>
      </c>
      <c r="C33" s="34"/>
      <c r="D33" s="34"/>
      <c r="E33" s="34"/>
      <c r="F33" s="34">
        <v>0</v>
      </c>
      <c r="G33" s="34">
        <f t="shared" si="1"/>
        <v>0</v>
      </c>
    </row>
    <row r="34" spans="1:8" s="4" customFormat="1">
      <c r="A34" s="4" t="s">
        <v>200</v>
      </c>
      <c r="B34" s="43">
        <v>4</v>
      </c>
      <c r="C34" s="42"/>
      <c r="D34" s="42"/>
      <c r="E34" s="42"/>
      <c r="F34" s="42">
        <v>0</v>
      </c>
      <c r="G34" s="34">
        <f t="shared" si="1"/>
        <v>0</v>
      </c>
    </row>
    <row r="35" spans="1:8">
      <c r="A35" s="8" t="s">
        <v>50</v>
      </c>
      <c r="B35" s="31">
        <f t="shared" ref="B35:E35" si="2">SUM(B31:B34)</f>
        <v>8</v>
      </c>
      <c r="C35" s="35">
        <f t="shared" si="2"/>
        <v>0</v>
      </c>
      <c r="D35" s="35">
        <f t="shared" si="2"/>
        <v>0</v>
      </c>
      <c r="E35" s="35">
        <f t="shared" si="2"/>
        <v>0</v>
      </c>
      <c r="F35" s="35">
        <f>SUM(F31:F34)</f>
        <v>0</v>
      </c>
      <c r="G35" s="35">
        <f>SUM(F31:F34)</f>
        <v>0</v>
      </c>
      <c r="H35" s="35">
        <f>G35-'Year 1'!G35</f>
        <v>0</v>
      </c>
    </row>
    <row r="36" spans="1:8">
      <c r="B36" s="30"/>
      <c r="C36" s="34"/>
      <c r="D36" s="34"/>
      <c r="E36" s="34"/>
      <c r="F36" s="34"/>
      <c r="G36" s="34"/>
      <c r="H36" s="34"/>
    </row>
    <row r="37" spans="1:8">
      <c r="A37" s="5" t="s">
        <v>51</v>
      </c>
      <c r="B37" s="30"/>
      <c r="C37" s="34"/>
      <c r="D37" s="34"/>
      <c r="E37" s="34"/>
      <c r="F37" s="34"/>
      <c r="G37" s="34"/>
      <c r="H37" s="34"/>
    </row>
    <row r="38" spans="1:8">
      <c r="A38" t="s">
        <v>68</v>
      </c>
      <c r="B38" s="30"/>
      <c r="C38" s="34"/>
      <c r="D38" s="34"/>
      <c r="E38" s="34"/>
      <c r="F38" s="34">
        <f>0.27*(F31+F32+F33)</f>
        <v>0</v>
      </c>
      <c r="G38" s="34">
        <f>SUM(C38:F38)</f>
        <v>0</v>
      </c>
    </row>
    <row r="39" spans="1:8">
      <c r="A39" t="s">
        <v>69</v>
      </c>
      <c r="B39" s="30"/>
      <c r="C39" s="34"/>
      <c r="D39" s="34"/>
      <c r="E39" s="34"/>
      <c r="F39" s="34">
        <f>0.095*F34</f>
        <v>0</v>
      </c>
      <c r="G39" s="34">
        <f t="shared" ref="G39:G42" si="3">SUM(C39:F39)</f>
        <v>0</v>
      </c>
    </row>
    <row r="40" spans="1:8">
      <c r="B40" s="30"/>
      <c r="C40" s="34"/>
      <c r="D40" s="34"/>
      <c r="E40" s="34"/>
      <c r="F40" s="34"/>
      <c r="G40" s="34">
        <f t="shared" si="3"/>
        <v>0</v>
      </c>
    </row>
    <row r="41" spans="1:8">
      <c r="B41" s="30"/>
      <c r="C41" s="34"/>
      <c r="D41" s="34"/>
      <c r="E41" s="34"/>
      <c r="F41" s="34"/>
      <c r="G41" s="34">
        <f t="shared" si="3"/>
        <v>0</v>
      </c>
    </row>
    <row r="42" spans="1:8">
      <c r="B42" s="30"/>
      <c r="C42" s="34"/>
      <c r="D42" s="34"/>
      <c r="E42" s="34"/>
      <c r="F42" s="34"/>
      <c r="G42" s="34">
        <f t="shared" si="3"/>
        <v>0</v>
      </c>
    </row>
    <row r="43" spans="1:8">
      <c r="A43" s="8" t="s">
        <v>12</v>
      </c>
      <c r="B43" s="31"/>
      <c r="C43" s="35">
        <f>SUM(C38:C42)</f>
        <v>0</v>
      </c>
      <c r="D43" s="35">
        <f>SUM(D38:D42)</f>
        <v>0</v>
      </c>
      <c r="E43" s="35">
        <f>SUM(E38:E42)</f>
        <v>0</v>
      </c>
      <c r="F43" s="35">
        <f>SUM(F38:F42)</f>
        <v>0</v>
      </c>
      <c r="G43" s="35">
        <f>SUM(F38:F42)</f>
        <v>0</v>
      </c>
      <c r="H43" s="44">
        <f>G43-'Year 1'!G43</f>
        <v>0</v>
      </c>
    </row>
    <row r="44" spans="1:8">
      <c r="B44" s="30"/>
      <c r="C44" s="34"/>
      <c r="D44" s="34"/>
      <c r="E44" s="34"/>
      <c r="F44" s="34"/>
      <c r="G44" s="34"/>
      <c r="H44" s="34"/>
    </row>
    <row r="45" spans="1:8">
      <c r="A45" s="5" t="s">
        <v>29</v>
      </c>
      <c r="B45" s="30"/>
      <c r="C45" s="34"/>
      <c r="D45" s="34"/>
      <c r="E45" s="34"/>
      <c r="F45" s="34"/>
      <c r="G45" s="34"/>
      <c r="H45" s="34"/>
    </row>
    <row r="46" spans="1:8">
      <c r="A46" t="s">
        <v>17</v>
      </c>
      <c r="B46" s="30"/>
      <c r="C46" s="34"/>
      <c r="D46" s="34">
        <v>0</v>
      </c>
      <c r="E46" s="34"/>
      <c r="F46" s="34">
        <v>0</v>
      </c>
      <c r="G46" s="34">
        <f>SUM(C46:F46)</f>
        <v>0</v>
      </c>
      <c r="H46" s="34"/>
    </row>
    <row r="47" spans="1:8">
      <c r="A47" s="88" t="s">
        <v>62</v>
      </c>
      <c r="B47" s="30"/>
      <c r="C47" s="34"/>
      <c r="D47" s="34"/>
      <c r="E47" s="34"/>
      <c r="F47" s="34"/>
      <c r="G47" s="34">
        <f t="shared" ref="G47:G49" si="4">SUM(C47:F47)</f>
        <v>0</v>
      </c>
      <c r="H47" s="34"/>
    </row>
    <row r="48" spans="1:8">
      <c r="A48" s="88" t="s">
        <v>63</v>
      </c>
      <c r="B48" s="30"/>
      <c r="C48" s="34"/>
      <c r="D48" s="34"/>
      <c r="E48" s="34"/>
      <c r="F48" s="34"/>
      <c r="G48" s="34">
        <f t="shared" si="4"/>
        <v>0</v>
      </c>
      <c r="H48" s="34"/>
    </row>
    <row r="49" spans="1:9">
      <c r="A49" s="88" t="s">
        <v>64</v>
      </c>
      <c r="B49" s="30"/>
      <c r="C49" s="34"/>
      <c r="D49" s="34"/>
      <c r="E49" s="34"/>
      <c r="F49" s="34"/>
      <c r="G49" s="34">
        <f t="shared" si="4"/>
        <v>0</v>
      </c>
      <c r="H49" s="34"/>
    </row>
    <row r="50" spans="1:9">
      <c r="A50" s="8" t="s">
        <v>72</v>
      </c>
      <c r="B50" s="31"/>
      <c r="C50" s="35">
        <f>SUM(C46:C49)</f>
        <v>0</v>
      </c>
      <c r="D50" s="35">
        <f t="shared" ref="D50:G50" si="5">SUM(D46:D49)</f>
        <v>0</v>
      </c>
      <c r="E50" s="35">
        <f t="shared" si="5"/>
        <v>0</v>
      </c>
      <c r="F50" s="35">
        <f t="shared" si="5"/>
        <v>0</v>
      </c>
      <c r="G50" s="35">
        <f t="shared" si="5"/>
        <v>0</v>
      </c>
      <c r="H50" s="35">
        <f>G50-'Year 1'!G50</f>
        <v>0</v>
      </c>
    </row>
    <row r="51" spans="1:9">
      <c r="B51" s="30"/>
      <c r="C51" s="34"/>
      <c r="D51" s="34"/>
      <c r="E51" s="34"/>
      <c r="F51" s="34"/>
      <c r="G51" s="34"/>
      <c r="H51" s="34"/>
    </row>
    <row r="52" spans="1:9">
      <c r="A52" s="5" t="s">
        <v>66</v>
      </c>
      <c r="B52" s="30"/>
      <c r="C52" s="34"/>
      <c r="D52" s="34"/>
      <c r="E52" s="34"/>
      <c r="F52" s="34"/>
      <c r="G52" s="34"/>
      <c r="H52" s="34"/>
    </row>
    <row r="53" spans="1:9">
      <c r="A53" t="s">
        <v>90</v>
      </c>
      <c r="B53" s="37">
        <f>D20</f>
        <v>0</v>
      </c>
      <c r="C53" s="34"/>
      <c r="D53" s="34"/>
      <c r="E53" s="34"/>
      <c r="F53" s="34">
        <f>B53*B65</f>
        <v>0</v>
      </c>
      <c r="G53" s="34">
        <f>B53*B65</f>
        <v>0</v>
      </c>
    </row>
    <row r="54" spans="1:9">
      <c r="A54" t="s">
        <v>91</v>
      </c>
      <c r="B54" s="37">
        <f>D20</f>
        <v>0</v>
      </c>
      <c r="C54" s="34"/>
      <c r="D54" s="34"/>
      <c r="E54" s="34"/>
      <c r="F54" s="34">
        <f>B54*B66</f>
        <v>0</v>
      </c>
      <c r="G54" s="34">
        <f>B54*B66</f>
        <v>0</v>
      </c>
    </row>
    <row r="55" spans="1:9">
      <c r="A55" t="s">
        <v>92</v>
      </c>
      <c r="B55" s="37">
        <f>D21</f>
        <v>0</v>
      </c>
      <c r="C55" s="34"/>
      <c r="D55" s="34"/>
      <c r="E55" s="34"/>
      <c r="F55" s="34">
        <f>B55*12048</f>
        <v>0</v>
      </c>
      <c r="G55" s="34">
        <f>B55*B67</f>
        <v>0</v>
      </c>
    </row>
    <row r="56" spans="1:9">
      <c r="A56" t="s">
        <v>74</v>
      </c>
      <c r="B56" s="37"/>
      <c r="C56" s="34"/>
      <c r="D56" s="34"/>
      <c r="E56" s="34"/>
      <c r="F56" s="34"/>
      <c r="G56" s="34"/>
    </row>
    <row r="57" spans="1:9">
      <c r="A57" s="8" t="s">
        <v>71</v>
      </c>
      <c r="B57" s="38"/>
      <c r="C57" s="35">
        <f>SUM(C53:C55)</f>
        <v>0</v>
      </c>
      <c r="D57" s="35">
        <f>SUM(D53:D55)</f>
        <v>0</v>
      </c>
      <c r="E57" s="35">
        <f>SUM(E53:E55)</f>
        <v>0</v>
      </c>
      <c r="F57" s="35">
        <f>SUM(F53:F55)</f>
        <v>0</v>
      </c>
      <c r="G57" s="35">
        <f>SUM(G53:G55)</f>
        <v>0</v>
      </c>
      <c r="H57" s="35">
        <f>G57-'Year 1'!G57</f>
        <v>0</v>
      </c>
    </row>
    <row r="58" spans="1:9">
      <c r="B58" s="30"/>
      <c r="C58" s="34"/>
      <c r="D58" s="34"/>
      <c r="E58" s="34"/>
      <c r="F58" s="34"/>
      <c r="G58" s="34"/>
      <c r="H58" s="34"/>
    </row>
    <row r="59" spans="1:9">
      <c r="A59" s="6" t="s">
        <v>13</v>
      </c>
      <c r="B59" s="32"/>
      <c r="C59" s="36">
        <f t="shared" ref="C59:H59" si="6">SUM(C28+C35+C43+C50+C57)</f>
        <v>0</v>
      </c>
      <c r="D59" s="36">
        <f t="shared" si="6"/>
        <v>0</v>
      </c>
      <c r="E59" s="36">
        <f t="shared" si="6"/>
        <v>0</v>
      </c>
      <c r="F59" s="36">
        <f t="shared" si="6"/>
        <v>0</v>
      </c>
      <c r="G59" s="36">
        <f t="shared" si="6"/>
        <v>0</v>
      </c>
      <c r="H59" s="36">
        <f t="shared" si="6"/>
        <v>0</v>
      </c>
    </row>
    <row r="60" spans="1:9">
      <c r="C60" s="34"/>
      <c r="D60" s="34"/>
      <c r="E60" s="34"/>
      <c r="F60" s="34"/>
      <c r="G60" s="34"/>
      <c r="H60" s="34"/>
    </row>
    <row r="61" spans="1:9" s="40" customFormat="1">
      <c r="A61" s="140"/>
      <c r="B61" s="141" t="s">
        <v>61</v>
      </c>
      <c r="C61" s="140"/>
      <c r="D61" s="142"/>
      <c r="E61" s="143"/>
      <c r="F61" s="143"/>
      <c r="G61" s="143"/>
      <c r="H61" s="143"/>
      <c r="I61"/>
    </row>
    <row r="62" spans="1:9">
      <c r="A62" s="140"/>
      <c r="B62" s="144" t="s">
        <v>161</v>
      </c>
      <c r="C62" s="140"/>
      <c r="D62" s="143"/>
      <c r="E62" s="143"/>
      <c r="F62" s="143"/>
      <c r="G62" s="143"/>
      <c r="H62" s="143"/>
    </row>
    <row r="63" spans="1:9">
      <c r="A63" s="140"/>
      <c r="B63" s="140"/>
      <c r="C63" s="140"/>
      <c r="D63" s="143"/>
      <c r="E63" s="143"/>
      <c r="F63" s="143"/>
      <c r="G63" s="143"/>
      <c r="H63" s="143"/>
    </row>
    <row r="64" spans="1:9">
      <c r="A64" s="145" t="s">
        <v>24</v>
      </c>
      <c r="B64" s="146" t="s">
        <v>93</v>
      </c>
      <c r="C64" s="145" t="s">
        <v>94</v>
      </c>
      <c r="D64" s="143"/>
      <c r="E64" s="143"/>
      <c r="F64" s="143"/>
      <c r="G64" s="143"/>
      <c r="H64" s="143"/>
    </row>
    <row r="65" spans="1:8">
      <c r="A65" s="140" t="s">
        <v>157</v>
      </c>
      <c r="B65" s="142">
        <v>1937.64</v>
      </c>
      <c r="C65" s="147" t="s">
        <v>95</v>
      </c>
      <c r="D65" s="143"/>
      <c r="E65" s="143"/>
      <c r="F65" s="143"/>
      <c r="G65" s="143"/>
      <c r="H65" s="143"/>
    </row>
    <row r="66" spans="1:8">
      <c r="A66" s="140" t="s">
        <v>156</v>
      </c>
      <c r="B66" s="142">
        <v>7623</v>
      </c>
      <c r="C66" s="147" t="s">
        <v>96</v>
      </c>
      <c r="D66" s="143"/>
      <c r="E66" s="143"/>
      <c r="F66" s="143"/>
      <c r="G66" s="143"/>
      <c r="H66" s="143"/>
    </row>
    <row r="67" spans="1:8">
      <c r="A67" s="140" t="s">
        <v>155</v>
      </c>
      <c r="B67" s="142">
        <v>13688</v>
      </c>
      <c r="C67" s="147" t="s">
        <v>97</v>
      </c>
      <c r="D67" s="140"/>
      <c r="E67" s="140"/>
      <c r="F67" s="140"/>
      <c r="G67" s="140"/>
      <c r="H67" s="140"/>
    </row>
    <row r="68" spans="1:8">
      <c r="A68" s="140" t="s">
        <v>98</v>
      </c>
      <c r="B68" s="142">
        <f>0.25*B67</f>
        <v>3422</v>
      </c>
      <c r="C68" s="140"/>
      <c r="D68" s="140"/>
      <c r="E68" s="140"/>
      <c r="F68" s="140"/>
      <c r="G68" s="140"/>
      <c r="H68" s="140"/>
    </row>
    <row r="69" spans="1:8">
      <c r="A69" s="140"/>
      <c r="B69" s="140"/>
      <c r="C69" s="140"/>
      <c r="D69" s="140"/>
      <c r="E69" s="140"/>
      <c r="F69" s="140"/>
      <c r="G69" s="140"/>
      <c r="H69" s="140"/>
    </row>
  </sheetData>
  <mergeCells count="1">
    <mergeCell ref="D23:H23"/>
  </mergeCells>
  <phoneticPr fontId="0" type="noConversion"/>
  <hyperlinks>
    <hyperlink ref="C65" r:id="rId1"/>
    <hyperlink ref="C66" r:id="rId2"/>
    <hyperlink ref="C67" r:id="rId3"/>
  </hyperlinks>
  <pageMargins left="0.5" right="0.25" top="1.25" bottom="0.5" header="0.5" footer="0.5"/>
  <pageSetup scale="74" orientation="portrait" horizontalDpi="4294967292" verticalDpi="4294967292" r:id="rId4"/>
  <headerFooter alignWithMargins="0"/>
  <legacyDrawing r:id="rId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07"/>
  <sheetViews>
    <sheetView topLeftCell="A25" zoomScaleNormal="100" workbookViewId="0">
      <selection activeCell="A31" sqref="A31:A33"/>
    </sheetView>
  </sheetViews>
  <sheetFormatPr defaultColWidth="11.42578125" defaultRowHeight="12"/>
  <cols>
    <col min="1" max="1" width="31" customWidth="1"/>
    <col min="2" max="2" width="12.140625" customWidth="1"/>
    <col min="3" max="3" width="12.85546875" customWidth="1"/>
    <col min="4" max="4" width="14" customWidth="1"/>
    <col min="5" max="5" width="12.85546875" customWidth="1"/>
    <col min="6" max="6" width="11.85546875" customWidth="1"/>
    <col min="7" max="7" width="12.85546875" customWidth="1"/>
    <col min="8" max="8" width="11.42578125" customWidth="1"/>
    <col min="9" max="9" width="10.85546875" customWidth="1"/>
    <col min="10" max="10" width="14" customWidth="1"/>
  </cols>
  <sheetData>
    <row r="1" spans="1:19">
      <c r="A1" s="5" t="s">
        <v>177</v>
      </c>
    </row>
    <row r="3" spans="1:19" ht="14.25">
      <c r="A3" s="115" t="s">
        <v>178</v>
      </c>
      <c r="B3" s="116" t="s">
        <v>179</v>
      </c>
      <c r="C3" s="58"/>
      <c r="D3" s="58"/>
      <c r="E3" s="58"/>
      <c r="F3" t="s">
        <v>180</v>
      </c>
      <c r="G3" s="58" t="s">
        <v>181</v>
      </c>
    </row>
    <row r="4" spans="1:19" ht="14.25">
      <c r="A4" s="115" t="s">
        <v>182</v>
      </c>
      <c r="B4" s="117"/>
      <c r="C4" s="118"/>
      <c r="D4" s="119"/>
      <c r="E4" s="119"/>
      <c r="F4" s="33"/>
      <c r="G4" s="33"/>
    </row>
    <row r="5" spans="1:19" ht="14.25">
      <c r="A5" s="115" t="s">
        <v>183</v>
      </c>
      <c r="B5" s="117"/>
      <c r="C5" s="119"/>
      <c r="D5" s="119"/>
      <c r="E5" s="119" t="s">
        <v>193</v>
      </c>
      <c r="F5" s="88" t="s">
        <v>197</v>
      </c>
      <c r="G5" s="33"/>
    </row>
    <row r="6" spans="1:19" ht="14.25">
      <c r="A6" s="115" t="s">
        <v>184</v>
      </c>
      <c r="B6" s="150">
        <f>D16/18</f>
        <v>0</v>
      </c>
      <c r="C6" s="119"/>
      <c r="D6" s="119"/>
      <c r="E6" s="119"/>
      <c r="F6" s="33"/>
      <c r="G6" s="33"/>
    </row>
    <row r="7" spans="1:19" ht="28.5">
      <c r="A7" s="115" t="s">
        <v>185</v>
      </c>
      <c r="B7" s="120">
        <v>0</v>
      </c>
      <c r="C7" s="119"/>
      <c r="D7" s="119"/>
      <c r="E7" s="119"/>
      <c r="F7" s="33"/>
      <c r="G7" s="33"/>
    </row>
    <row r="8" spans="1:19" ht="28.5">
      <c r="A8" s="115" t="s">
        <v>186</v>
      </c>
      <c r="B8" s="120">
        <v>0</v>
      </c>
      <c r="C8" s="119"/>
      <c r="D8" s="119"/>
      <c r="E8" s="119"/>
      <c r="F8" s="33"/>
      <c r="G8" s="33"/>
    </row>
    <row r="9" spans="1:19" s="26" customFormat="1" ht="28.5">
      <c r="A9" s="115" t="s">
        <v>187</v>
      </c>
      <c r="B9" s="120">
        <v>0</v>
      </c>
      <c r="C9" s="119"/>
      <c r="D9" s="119"/>
      <c r="E9" s="119"/>
      <c r="F9" s="33"/>
      <c r="G9" s="33"/>
    </row>
    <row r="10" spans="1:19" s="26" customFormat="1" ht="14.25">
      <c r="A10" s="115" t="s">
        <v>188</v>
      </c>
      <c r="B10" s="120">
        <v>0</v>
      </c>
      <c r="C10" s="119"/>
      <c r="D10" s="119"/>
      <c r="E10" s="119"/>
      <c r="F10" s="33"/>
      <c r="G10" s="33"/>
    </row>
    <row r="11" spans="1:19" s="26" customFormat="1" ht="12.75" customHeight="1">
      <c r="A11" s="27"/>
    </row>
    <row r="12" spans="1:19" s="26" customFormat="1" ht="15">
      <c r="A12" s="137" t="s">
        <v>24</v>
      </c>
      <c r="B12" s="138"/>
      <c r="C12" s="138"/>
      <c r="D12" s="138"/>
      <c r="E12" s="138"/>
      <c r="F12" s="138"/>
      <c r="G12" s="138"/>
      <c r="H12" s="138"/>
    </row>
    <row r="13" spans="1:19" s="26" customFormat="1" ht="12.75" customHeight="1">
      <c r="A13" s="124" t="s">
        <v>7</v>
      </c>
      <c r="B13" s="124" t="s">
        <v>5</v>
      </c>
      <c r="C13" s="124" t="s">
        <v>6</v>
      </c>
      <c r="D13" s="124" t="s">
        <v>1</v>
      </c>
      <c r="E13" s="124"/>
      <c r="F13" s="124"/>
      <c r="G13" s="124"/>
      <c r="H13" s="124"/>
      <c r="I13" s="33"/>
      <c r="J13" s="33"/>
    </row>
    <row r="14" spans="1:19" s="26" customFormat="1" ht="12.75" customHeight="1">
      <c r="A14" s="126" t="s">
        <v>43</v>
      </c>
      <c r="B14" s="126">
        <f>'SCH production'!B15</f>
        <v>0</v>
      </c>
      <c r="C14" s="126">
        <f>'SCH production'!B16+'SCH production'!B17</f>
        <v>0</v>
      </c>
      <c r="D14" s="128">
        <f>'SCH production'!D18</f>
        <v>0</v>
      </c>
      <c r="E14" s="126"/>
      <c r="F14" s="126"/>
      <c r="G14" s="126"/>
      <c r="H14" s="126"/>
      <c r="I14" s="60"/>
      <c r="J14" s="60"/>
    </row>
    <row r="15" spans="1:19" s="57" customFormat="1" ht="12.75" customHeight="1">
      <c r="A15" s="129" t="s">
        <v>0</v>
      </c>
      <c r="B15" s="129">
        <f>'SCH production'!E15</f>
        <v>0</v>
      </c>
      <c r="C15" s="129">
        <f>'SCH production'!E16+'SCH production'!E17</f>
        <v>0</v>
      </c>
      <c r="D15" s="131">
        <f>'SCH production'!G18</f>
        <v>0</v>
      </c>
      <c r="E15" s="124"/>
      <c r="F15" s="124"/>
      <c r="G15" s="124"/>
      <c r="H15" s="124"/>
      <c r="I15" s="33"/>
      <c r="J15" s="33"/>
      <c r="K15"/>
      <c r="L15"/>
      <c r="M15"/>
      <c r="N15"/>
      <c r="O15"/>
      <c r="P15"/>
      <c r="Q15"/>
      <c r="R15" s="33"/>
      <c r="S15" s="33"/>
    </row>
    <row r="16" spans="1:19" s="26" customFormat="1" ht="12.75" customHeight="1">
      <c r="A16" s="132" t="s">
        <v>18</v>
      </c>
      <c r="B16" s="129"/>
      <c r="C16" s="129"/>
      <c r="D16" s="133">
        <f>'SCH production'!H18</f>
        <v>0</v>
      </c>
      <c r="E16" s="124"/>
      <c r="F16" s="124"/>
      <c r="G16" s="124"/>
      <c r="H16" s="124"/>
      <c r="I16" s="33"/>
      <c r="J16" s="33"/>
      <c r="K16"/>
      <c r="L16"/>
      <c r="M16"/>
      <c r="N16"/>
      <c r="O16"/>
      <c r="P16"/>
      <c r="Q16"/>
      <c r="R16" s="60"/>
      <c r="S16" s="60"/>
    </row>
    <row r="17" spans="1:19" s="25" customFormat="1" ht="12.75" customHeight="1">
      <c r="A17" s="129" t="s">
        <v>2</v>
      </c>
      <c r="B17" s="129"/>
      <c r="C17" s="129"/>
      <c r="D17" s="134">
        <f>'SCH production'!I18</f>
        <v>0</v>
      </c>
      <c r="E17" s="135"/>
      <c r="F17" s="135"/>
      <c r="G17" s="124"/>
      <c r="H17" s="124"/>
      <c r="I17" s="63"/>
      <c r="J17" s="63"/>
      <c r="K17"/>
      <c r="L17"/>
      <c r="M17"/>
      <c r="N17"/>
      <c r="O17"/>
      <c r="P17"/>
      <c r="Q17"/>
      <c r="R17" s="33"/>
      <c r="S17" s="33"/>
    </row>
    <row r="18" spans="1:19" s="25" customFormat="1" ht="12.75" customHeight="1">
      <c r="A18" s="129"/>
      <c r="B18" s="129"/>
      <c r="C18" s="129"/>
      <c r="D18" s="134"/>
      <c r="E18" s="135"/>
      <c r="F18" s="135"/>
      <c r="G18" s="124"/>
      <c r="H18" s="124"/>
      <c r="I18" s="63"/>
      <c r="J18" s="63"/>
      <c r="K18"/>
      <c r="L18"/>
      <c r="M18"/>
      <c r="N18"/>
      <c r="O18"/>
      <c r="P18"/>
      <c r="Q18"/>
      <c r="R18" s="33"/>
      <c r="S18" s="33"/>
    </row>
    <row r="19" spans="1:19" s="26" customFormat="1" ht="12.75" customHeight="1">
      <c r="A19" s="124" t="s">
        <v>31</v>
      </c>
      <c r="B19" s="124"/>
      <c r="C19" s="124"/>
      <c r="D19" s="124" t="s">
        <v>10</v>
      </c>
      <c r="E19" s="124"/>
      <c r="F19" s="124"/>
      <c r="G19" s="124"/>
      <c r="H19" s="124"/>
      <c r="I19" s="33"/>
      <c r="J19" s="33"/>
      <c r="K19"/>
      <c r="L19"/>
      <c r="M19"/>
      <c r="N19"/>
      <c r="O19"/>
      <c r="P19"/>
      <c r="Q19"/>
      <c r="R19" s="63"/>
      <c r="S19" s="63"/>
    </row>
    <row r="20" spans="1:19" s="26" customFormat="1" ht="12.75" customHeight="1">
      <c r="A20" s="129" t="s">
        <v>3</v>
      </c>
      <c r="B20" s="129">
        <v>0</v>
      </c>
      <c r="C20" s="129">
        <f>'Year 2'!D20</f>
        <v>0</v>
      </c>
      <c r="D20" s="129">
        <f>B20+C20</f>
        <v>0</v>
      </c>
      <c r="E20" s="129"/>
      <c r="F20" s="129"/>
      <c r="G20" s="129"/>
      <c r="H20" s="129"/>
      <c r="I20" s="33"/>
      <c r="J20" s="33"/>
      <c r="K20"/>
      <c r="L20"/>
      <c r="M20"/>
      <c r="N20"/>
      <c r="O20"/>
      <c r="P20"/>
      <c r="Q20"/>
      <c r="R20" s="63"/>
      <c r="S20" s="63"/>
    </row>
    <row r="21" spans="1:19" s="26" customFormat="1" ht="12.75" customHeight="1">
      <c r="A21" s="129" t="s">
        <v>4</v>
      </c>
      <c r="B21" s="129">
        <v>0</v>
      </c>
      <c r="C21" s="129">
        <f>'Year 2'!D21</f>
        <v>0</v>
      </c>
      <c r="D21" s="129">
        <f>B21+C21</f>
        <v>0</v>
      </c>
      <c r="E21" s="135"/>
      <c r="F21" s="135"/>
      <c r="G21" s="124"/>
      <c r="H21" s="124"/>
      <c r="I21" s="63"/>
      <c r="J21" s="63"/>
      <c r="K21"/>
      <c r="L21"/>
      <c r="M21"/>
      <c r="N21"/>
      <c r="O21"/>
      <c r="P21"/>
      <c r="Q21"/>
      <c r="R21" s="33"/>
      <c r="S21" s="33"/>
    </row>
    <row r="22" spans="1:19">
      <c r="A22" s="3"/>
      <c r="B22" s="3"/>
      <c r="C22" s="3"/>
      <c r="D22" s="3"/>
      <c r="E22" s="3"/>
      <c r="F22" s="3"/>
      <c r="G22" s="3"/>
      <c r="H22" s="5" t="s">
        <v>191</v>
      </c>
    </row>
    <row r="23" spans="1:19">
      <c r="C23" s="158" t="s">
        <v>14</v>
      </c>
      <c r="D23" s="158"/>
      <c r="E23" s="159"/>
      <c r="F23" s="159"/>
      <c r="G23" s="159"/>
      <c r="H23" s="58"/>
    </row>
    <row r="24" spans="1:19" ht="39.75" customHeight="1" thickBot="1">
      <c r="A24" s="9" t="s">
        <v>27</v>
      </c>
      <c r="B24" s="9" t="s">
        <v>28</v>
      </c>
      <c r="C24" s="10" t="s">
        <v>59</v>
      </c>
      <c r="D24" s="10" t="s">
        <v>60</v>
      </c>
      <c r="E24" s="10" t="s">
        <v>154</v>
      </c>
      <c r="F24" s="10" t="s">
        <v>144</v>
      </c>
      <c r="G24" s="9" t="s">
        <v>46</v>
      </c>
      <c r="H24" s="14" t="s">
        <v>25</v>
      </c>
    </row>
    <row r="25" spans="1:19" ht="12.75" thickTop="1">
      <c r="A25" s="11"/>
      <c r="B25" s="11"/>
      <c r="C25" s="11"/>
      <c r="D25" s="22"/>
      <c r="E25" s="12"/>
      <c r="F25" s="12"/>
      <c r="G25" s="11"/>
    </row>
    <row r="26" spans="1:19">
      <c r="A26" s="5" t="s">
        <v>47</v>
      </c>
      <c r="B26" s="29"/>
      <c r="C26" s="34"/>
      <c r="D26" s="34"/>
      <c r="E26" s="34"/>
      <c r="F26" s="34"/>
      <c r="G26" s="34"/>
      <c r="H26" s="34"/>
    </row>
    <row r="27" spans="1:19">
      <c r="B27" s="30">
        <v>0</v>
      </c>
      <c r="C27" s="34"/>
      <c r="D27" s="34"/>
      <c r="E27" s="34"/>
      <c r="F27" s="34"/>
      <c r="G27" s="34">
        <f>SUM(C27:F27)</f>
        <v>0</v>
      </c>
    </row>
    <row r="28" spans="1:19" s="4" customFormat="1">
      <c r="A28" s="8" t="s">
        <v>48</v>
      </c>
      <c r="B28" s="31">
        <f t="shared" ref="B28:G28" si="0">SUM(B27)</f>
        <v>0</v>
      </c>
      <c r="C28" s="35">
        <f t="shared" si="0"/>
        <v>0</v>
      </c>
      <c r="D28" s="35">
        <f t="shared" si="0"/>
        <v>0</v>
      </c>
      <c r="E28" s="35">
        <f t="shared" si="0"/>
        <v>0</v>
      </c>
      <c r="F28" s="35">
        <f t="shared" si="0"/>
        <v>0</v>
      </c>
      <c r="G28" s="35">
        <f t="shared" si="0"/>
        <v>0</v>
      </c>
      <c r="H28" s="35">
        <f>G28-'Year 2'!G28</f>
        <v>0</v>
      </c>
    </row>
    <row r="29" spans="1:19">
      <c r="B29" s="30"/>
      <c r="C29" s="34"/>
      <c r="D29" s="34"/>
      <c r="E29" s="34"/>
      <c r="F29" s="34"/>
      <c r="G29" s="34"/>
      <c r="H29" s="34"/>
    </row>
    <row r="30" spans="1:19">
      <c r="A30" s="5" t="s">
        <v>49</v>
      </c>
      <c r="B30" s="29"/>
      <c r="C30" s="34"/>
      <c r="D30" s="34"/>
      <c r="E30" s="34"/>
      <c r="F30" s="34"/>
      <c r="G30" s="34"/>
      <c r="H30" s="34"/>
    </row>
    <row r="31" spans="1:19">
      <c r="A31" t="s">
        <v>201</v>
      </c>
      <c r="B31" s="30">
        <v>2</v>
      </c>
      <c r="C31" s="34"/>
      <c r="D31" s="34"/>
      <c r="E31" s="34"/>
      <c r="F31" s="34">
        <v>0</v>
      </c>
      <c r="G31" s="34">
        <f>SUM(C31:F31)</f>
        <v>0</v>
      </c>
    </row>
    <row r="32" spans="1:19">
      <c r="A32" t="s">
        <v>203</v>
      </c>
      <c r="B32" s="30">
        <v>1</v>
      </c>
      <c r="C32" s="34"/>
      <c r="D32" s="42"/>
      <c r="E32" s="34"/>
      <c r="F32" s="34">
        <v>0</v>
      </c>
      <c r="G32" s="34">
        <f t="shared" ref="G32:G34" si="1">SUM(C32:F32)</f>
        <v>0</v>
      </c>
    </row>
    <row r="33" spans="1:8">
      <c r="A33" t="s">
        <v>202</v>
      </c>
      <c r="B33" s="30">
        <v>1</v>
      </c>
      <c r="C33" s="34"/>
      <c r="D33" s="34"/>
      <c r="E33" s="34"/>
      <c r="F33" s="34">
        <v>0</v>
      </c>
      <c r="G33" s="34">
        <f t="shared" si="1"/>
        <v>0</v>
      </c>
    </row>
    <row r="34" spans="1:8" s="4" customFormat="1">
      <c r="A34" s="4" t="s">
        <v>199</v>
      </c>
      <c r="B34" s="43">
        <v>6</v>
      </c>
      <c r="C34" s="42"/>
      <c r="D34" s="42"/>
      <c r="E34" s="42"/>
      <c r="F34" s="42">
        <v>0</v>
      </c>
      <c r="G34" s="34">
        <f t="shared" si="1"/>
        <v>0</v>
      </c>
    </row>
    <row r="35" spans="1:8">
      <c r="A35" s="8" t="s">
        <v>50</v>
      </c>
      <c r="B35" s="31">
        <f t="shared" ref="B35:E35" si="2">SUM(B31:B34)</f>
        <v>10</v>
      </c>
      <c r="C35" s="35">
        <f t="shared" si="2"/>
        <v>0</v>
      </c>
      <c r="D35" s="35">
        <f t="shared" si="2"/>
        <v>0</v>
      </c>
      <c r="E35" s="35">
        <f t="shared" si="2"/>
        <v>0</v>
      </c>
      <c r="F35" s="35">
        <f>SUM(F31:F34)</f>
        <v>0</v>
      </c>
      <c r="G35" s="35">
        <f>SUM(F31:F34)</f>
        <v>0</v>
      </c>
      <c r="H35" s="35">
        <f>G35-'Year 2'!G35</f>
        <v>0</v>
      </c>
    </row>
    <row r="36" spans="1:8">
      <c r="B36" s="30"/>
      <c r="C36" s="34"/>
      <c r="D36" s="34"/>
      <c r="E36" s="34"/>
      <c r="F36" s="34"/>
      <c r="G36" s="34"/>
      <c r="H36" s="34"/>
    </row>
    <row r="37" spans="1:8">
      <c r="A37" s="5" t="s">
        <v>51</v>
      </c>
      <c r="B37" s="30"/>
      <c r="C37" s="34"/>
      <c r="D37" s="34"/>
      <c r="E37" s="34"/>
      <c r="F37" s="34"/>
      <c r="G37" s="34"/>
      <c r="H37" s="34"/>
    </row>
    <row r="38" spans="1:8">
      <c r="A38" t="s">
        <v>68</v>
      </c>
      <c r="B38" s="30"/>
      <c r="C38" s="34"/>
      <c r="D38" s="34"/>
      <c r="E38" s="34"/>
      <c r="F38" s="34">
        <f>0.27*(F31+F32+F33)</f>
        <v>0</v>
      </c>
      <c r="G38" s="34">
        <f>SUM(C38:F38)</f>
        <v>0</v>
      </c>
    </row>
    <row r="39" spans="1:8">
      <c r="A39" t="s">
        <v>69</v>
      </c>
      <c r="B39" s="30"/>
      <c r="C39" s="34"/>
      <c r="D39" s="34"/>
      <c r="E39" s="34"/>
      <c r="F39" s="34">
        <v>0</v>
      </c>
      <c r="G39" s="34">
        <f>SUM(C39:F39)</f>
        <v>0</v>
      </c>
    </row>
    <row r="40" spans="1:8">
      <c r="B40" s="30"/>
      <c r="C40" s="34"/>
      <c r="D40" s="34"/>
      <c r="E40" s="34"/>
      <c r="F40" s="34"/>
      <c r="G40" s="34">
        <f>SUM(C40:F40)</f>
        <v>0</v>
      </c>
    </row>
    <row r="41" spans="1:8">
      <c r="B41" s="30"/>
      <c r="C41" s="34"/>
      <c r="D41" s="34"/>
      <c r="E41" s="34"/>
      <c r="F41" s="34"/>
      <c r="G41" s="34">
        <f>SUM(C41:F41)</f>
        <v>0</v>
      </c>
    </row>
    <row r="42" spans="1:8">
      <c r="B42" s="30"/>
      <c r="C42" s="34"/>
      <c r="D42" s="34"/>
      <c r="E42" s="34"/>
      <c r="F42" s="34"/>
      <c r="G42" s="34">
        <f>SUM(C42:F42)</f>
        <v>0</v>
      </c>
    </row>
    <row r="43" spans="1:8">
      <c r="A43" s="8" t="s">
        <v>12</v>
      </c>
      <c r="B43" s="31"/>
      <c r="C43" s="35">
        <f>SUM(C38:C42)</f>
        <v>0</v>
      </c>
      <c r="D43" s="35">
        <f>SUM(D38:D42)</f>
        <v>0</v>
      </c>
      <c r="E43" s="35">
        <f>SUM(E38:E42)</f>
        <v>0</v>
      </c>
      <c r="F43" s="35">
        <f>SUM(F38:F42)</f>
        <v>0</v>
      </c>
      <c r="G43" s="35">
        <f>SUM(G38:G42)</f>
        <v>0</v>
      </c>
      <c r="H43" s="44">
        <f>G43-'Year 2'!G43</f>
        <v>0</v>
      </c>
    </row>
    <row r="44" spans="1:8">
      <c r="B44" s="30"/>
      <c r="C44" s="34"/>
      <c r="D44" s="34"/>
      <c r="E44" s="34"/>
      <c r="F44" s="34"/>
      <c r="G44" s="34"/>
      <c r="H44" s="34"/>
    </row>
    <row r="45" spans="1:8">
      <c r="A45" s="5" t="s">
        <v>29</v>
      </c>
      <c r="B45" s="30"/>
      <c r="C45" s="34"/>
      <c r="D45" s="34"/>
      <c r="E45" s="34"/>
      <c r="F45" s="34"/>
      <c r="G45" s="34"/>
      <c r="H45" s="34"/>
    </row>
    <row r="46" spans="1:8">
      <c r="A46" t="s">
        <v>17</v>
      </c>
      <c r="C46" s="34"/>
      <c r="D46" s="34"/>
      <c r="E46" s="34"/>
      <c r="F46" s="34">
        <v>0</v>
      </c>
      <c r="G46" s="34">
        <f>SUM(C46:F46)</f>
        <v>0</v>
      </c>
      <c r="H46" s="34"/>
    </row>
    <row r="47" spans="1:8">
      <c r="A47" s="88" t="s">
        <v>62</v>
      </c>
      <c r="C47" s="34"/>
      <c r="D47" s="34"/>
      <c r="E47" s="34"/>
      <c r="F47" s="34"/>
      <c r="G47" s="34">
        <f t="shared" ref="G47:G49" si="3">SUM(C47:F47)</f>
        <v>0</v>
      </c>
      <c r="H47" s="34"/>
    </row>
    <row r="48" spans="1:8">
      <c r="A48" s="88" t="s">
        <v>63</v>
      </c>
      <c r="C48" s="34"/>
      <c r="D48" s="34"/>
      <c r="E48" s="34"/>
      <c r="F48" s="34"/>
      <c r="G48" s="34">
        <f t="shared" si="3"/>
        <v>0</v>
      </c>
      <c r="H48" s="34"/>
    </row>
    <row r="49" spans="1:9">
      <c r="A49" s="88" t="s">
        <v>64</v>
      </c>
      <c r="C49" s="34"/>
      <c r="D49" s="34">
        <v>0</v>
      </c>
      <c r="E49" s="34"/>
      <c r="F49" s="34"/>
      <c r="G49" s="34">
        <f t="shared" si="3"/>
        <v>0</v>
      </c>
      <c r="H49" s="34"/>
    </row>
    <row r="50" spans="1:9">
      <c r="A50" s="8" t="s">
        <v>72</v>
      </c>
      <c r="B50" s="31"/>
      <c r="C50" s="35">
        <f>SUM(C46:C49)</f>
        <v>0</v>
      </c>
      <c r="D50" s="35">
        <f t="shared" ref="D50:G50" si="4">SUM(D46:D49)</f>
        <v>0</v>
      </c>
      <c r="E50" s="35">
        <f t="shared" si="4"/>
        <v>0</v>
      </c>
      <c r="F50" s="35">
        <f t="shared" si="4"/>
        <v>0</v>
      </c>
      <c r="G50" s="35">
        <f t="shared" si="4"/>
        <v>0</v>
      </c>
      <c r="H50" s="44">
        <f>G50-'Year 2'!G50</f>
        <v>0</v>
      </c>
    </row>
    <row r="51" spans="1:9">
      <c r="B51" s="30"/>
      <c r="C51" s="34"/>
      <c r="D51" s="34"/>
      <c r="E51" s="34"/>
      <c r="F51" s="34"/>
      <c r="G51" s="34"/>
      <c r="H51" s="34"/>
    </row>
    <row r="52" spans="1:9">
      <c r="A52" s="5" t="s">
        <v>66</v>
      </c>
      <c r="B52" s="30"/>
      <c r="C52" s="34"/>
      <c r="D52" s="34"/>
      <c r="E52" s="34"/>
      <c r="F52" s="34"/>
      <c r="G52" s="34"/>
      <c r="H52" s="34"/>
    </row>
    <row r="53" spans="1:9">
      <c r="A53" t="s">
        <v>90</v>
      </c>
      <c r="B53" s="37">
        <f>D20</f>
        <v>0</v>
      </c>
      <c r="C53" s="34"/>
      <c r="D53" s="34"/>
      <c r="E53" s="34"/>
      <c r="F53" s="34">
        <f>B53*B65</f>
        <v>0</v>
      </c>
      <c r="G53" s="34">
        <f>SUM(C53:F53)</f>
        <v>0</v>
      </c>
    </row>
    <row r="54" spans="1:9">
      <c r="A54" t="s">
        <v>91</v>
      </c>
      <c r="B54" s="37">
        <f>D20</f>
        <v>0</v>
      </c>
      <c r="C54" s="34"/>
      <c r="D54" s="34"/>
      <c r="E54" s="34"/>
      <c r="F54" s="34">
        <f>B54*B66</f>
        <v>0</v>
      </c>
      <c r="G54" s="34">
        <f>SUM(C54:F54)</f>
        <v>0</v>
      </c>
    </row>
    <row r="55" spans="1:9">
      <c r="A55" t="s">
        <v>92</v>
      </c>
      <c r="B55" s="37">
        <f>D21</f>
        <v>0</v>
      </c>
      <c r="C55" s="34"/>
      <c r="D55" s="34"/>
      <c r="E55" s="34"/>
      <c r="F55" s="34">
        <f>B55*12048</f>
        <v>0</v>
      </c>
      <c r="G55" s="34">
        <f>SUM(C55:F55)</f>
        <v>0</v>
      </c>
    </row>
    <row r="56" spans="1:9">
      <c r="A56" t="s">
        <v>74</v>
      </c>
      <c r="B56" s="37"/>
      <c r="C56" s="34"/>
      <c r="D56" s="34"/>
      <c r="E56" s="34"/>
      <c r="F56" s="34"/>
      <c r="G56" s="34"/>
    </row>
    <row r="57" spans="1:9">
      <c r="A57" s="8" t="s">
        <v>71</v>
      </c>
      <c r="B57" s="45"/>
      <c r="C57" s="35">
        <f>SUM(C53:C55)</f>
        <v>0</v>
      </c>
      <c r="D57" s="35">
        <f>SUM(D53:D55)</f>
        <v>0</v>
      </c>
      <c r="E57" s="35">
        <f>SUM(E53:E55)</f>
        <v>0</v>
      </c>
      <c r="F57" s="35">
        <f>SUM(F53:F55)</f>
        <v>0</v>
      </c>
      <c r="G57" s="35">
        <f>SUM(G53:G55)</f>
        <v>0</v>
      </c>
      <c r="H57" s="35">
        <f>G57-'Year 2'!G57</f>
        <v>0</v>
      </c>
    </row>
    <row r="58" spans="1:9">
      <c r="B58" s="30"/>
      <c r="C58" s="34"/>
      <c r="D58" s="34"/>
      <c r="E58" s="34"/>
      <c r="F58" s="34"/>
      <c r="G58" s="34"/>
      <c r="H58" s="34"/>
    </row>
    <row r="59" spans="1:9">
      <c r="A59" s="6" t="s">
        <v>13</v>
      </c>
      <c r="B59" s="32"/>
      <c r="C59" s="36">
        <f t="shared" ref="C59:H59" si="5">SUM(C28+C35+C43+C50+C57)</f>
        <v>0</v>
      </c>
      <c r="D59" s="36">
        <f t="shared" si="5"/>
        <v>0</v>
      </c>
      <c r="E59" s="36">
        <f t="shared" si="5"/>
        <v>0</v>
      </c>
      <c r="F59" s="36">
        <f t="shared" si="5"/>
        <v>0</v>
      </c>
      <c r="G59" s="36">
        <f t="shared" si="5"/>
        <v>0</v>
      </c>
      <c r="H59" s="36">
        <f t="shared" si="5"/>
        <v>0</v>
      </c>
    </row>
    <row r="60" spans="1:9">
      <c r="B60" s="30"/>
      <c r="C60" s="34"/>
      <c r="D60" s="34"/>
      <c r="E60" s="34"/>
      <c r="F60" s="34"/>
      <c r="G60" s="34"/>
      <c r="H60" s="34"/>
    </row>
    <row r="61" spans="1:9">
      <c r="A61" s="140"/>
      <c r="B61" s="141" t="s">
        <v>61</v>
      </c>
      <c r="C61" s="143"/>
      <c r="D61" s="143"/>
      <c r="E61" s="143"/>
      <c r="F61" s="143"/>
      <c r="G61" s="143"/>
      <c r="H61" s="143"/>
      <c r="I61" s="34"/>
    </row>
    <row r="62" spans="1:9">
      <c r="A62" s="140"/>
      <c r="B62" s="144" t="s">
        <v>160</v>
      </c>
      <c r="C62" s="143"/>
      <c r="D62" s="143"/>
      <c r="E62" s="143"/>
      <c r="F62" s="143"/>
      <c r="G62" s="143"/>
      <c r="H62" s="143"/>
      <c r="I62" s="34"/>
    </row>
    <row r="63" spans="1:9">
      <c r="A63" s="140"/>
      <c r="B63" s="140"/>
      <c r="C63" s="143"/>
      <c r="D63" s="143"/>
      <c r="E63" s="143"/>
      <c r="F63" s="143"/>
      <c r="G63" s="143"/>
      <c r="H63" s="143"/>
      <c r="I63" s="34"/>
    </row>
    <row r="64" spans="1:9">
      <c r="A64" s="145" t="s">
        <v>24</v>
      </c>
      <c r="B64" s="146" t="s">
        <v>93</v>
      </c>
      <c r="C64" s="145" t="s">
        <v>94</v>
      </c>
      <c r="D64" s="143"/>
      <c r="E64" s="143"/>
      <c r="F64" s="143"/>
      <c r="G64" s="143"/>
      <c r="H64" s="143"/>
      <c r="I64" s="34"/>
    </row>
    <row r="65" spans="1:9">
      <c r="A65" s="140" t="s">
        <v>157</v>
      </c>
      <c r="B65" s="142">
        <v>1937.64</v>
      </c>
      <c r="C65" s="147" t="s">
        <v>95</v>
      </c>
      <c r="D65" s="143"/>
      <c r="E65" s="143"/>
      <c r="F65" s="143"/>
      <c r="G65" s="143"/>
      <c r="H65" s="143"/>
      <c r="I65" s="34"/>
    </row>
    <row r="66" spans="1:9">
      <c r="A66" s="140" t="s">
        <v>156</v>
      </c>
      <c r="B66" s="142">
        <v>7623</v>
      </c>
      <c r="C66" s="147" t="s">
        <v>96</v>
      </c>
      <c r="D66" s="143"/>
      <c r="E66" s="143"/>
      <c r="F66" s="143"/>
      <c r="G66" s="143"/>
      <c r="H66" s="143"/>
      <c r="I66" s="34"/>
    </row>
    <row r="67" spans="1:9">
      <c r="A67" s="140" t="s">
        <v>155</v>
      </c>
      <c r="B67" s="142">
        <v>13688</v>
      </c>
      <c r="C67" s="147" t="s">
        <v>97</v>
      </c>
      <c r="D67" s="143"/>
      <c r="E67" s="143"/>
      <c r="F67" s="143"/>
      <c r="G67" s="143"/>
      <c r="H67" s="143"/>
      <c r="I67" s="34"/>
    </row>
    <row r="68" spans="1:9">
      <c r="A68" s="140" t="s">
        <v>98</v>
      </c>
      <c r="B68" s="142">
        <f>0.25*B67</f>
        <v>3422</v>
      </c>
      <c r="C68" s="140"/>
      <c r="D68" s="143"/>
      <c r="E68" s="143"/>
      <c r="F68" s="143"/>
      <c r="G68" s="143"/>
      <c r="H68" s="143"/>
      <c r="I68" s="34"/>
    </row>
    <row r="69" spans="1:9">
      <c r="A69" s="140"/>
      <c r="B69" s="140"/>
      <c r="C69" s="143"/>
      <c r="D69" s="143"/>
      <c r="E69" s="143"/>
      <c r="F69" s="143"/>
      <c r="G69" s="143"/>
      <c r="H69" s="143"/>
      <c r="I69" s="34"/>
    </row>
    <row r="70" spans="1:9">
      <c r="C70" s="34"/>
      <c r="D70" s="34"/>
      <c r="E70" s="34"/>
      <c r="F70" s="34"/>
      <c r="G70" s="34"/>
      <c r="H70" s="34"/>
      <c r="I70" s="34"/>
    </row>
    <row r="71" spans="1:9">
      <c r="C71" s="34"/>
      <c r="D71" s="34"/>
      <c r="E71" s="34"/>
      <c r="F71" s="34"/>
      <c r="G71" s="34"/>
      <c r="H71" s="34"/>
      <c r="I71" s="34"/>
    </row>
    <row r="72" spans="1:9">
      <c r="C72" s="34"/>
      <c r="D72" s="34"/>
      <c r="E72" s="34"/>
      <c r="F72" s="34"/>
      <c r="G72" s="34"/>
      <c r="H72" s="34"/>
      <c r="I72" s="34"/>
    </row>
    <row r="73" spans="1:9">
      <c r="C73" s="34"/>
      <c r="D73" s="34"/>
      <c r="E73" s="34"/>
      <c r="F73" s="34"/>
      <c r="G73" s="34"/>
      <c r="H73" s="34"/>
      <c r="I73" s="34"/>
    </row>
    <row r="74" spans="1:9">
      <c r="C74" s="34"/>
      <c r="D74" s="34"/>
      <c r="E74" s="34"/>
      <c r="F74" s="34"/>
      <c r="G74" s="34"/>
      <c r="H74" s="34"/>
      <c r="I74" s="34"/>
    </row>
    <row r="75" spans="1:9">
      <c r="C75" s="34"/>
      <c r="D75" s="34"/>
      <c r="E75" s="34"/>
      <c r="F75" s="34"/>
      <c r="G75" s="34"/>
      <c r="H75" s="34"/>
      <c r="I75" s="34"/>
    </row>
    <row r="76" spans="1:9">
      <c r="C76" s="34"/>
      <c r="D76" s="34"/>
      <c r="E76" s="34"/>
      <c r="F76" s="34"/>
      <c r="G76" s="34"/>
      <c r="H76" s="34"/>
      <c r="I76" s="34"/>
    </row>
    <row r="77" spans="1:9">
      <c r="C77" s="34"/>
      <c r="D77" s="34"/>
      <c r="E77" s="34"/>
      <c r="F77" s="34"/>
      <c r="G77" s="34"/>
      <c r="H77" s="34"/>
      <c r="I77" s="34"/>
    </row>
    <row r="78" spans="1:9">
      <c r="C78" s="34"/>
      <c r="D78" s="34"/>
      <c r="E78" s="34"/>
      <c r="F78" s="34"/>
      <c r="G78" s="34"/>
      <c r="H78" s="34"/>
      <c r="I78" s="34"/>
    </row>
    <row r="79" spans="1:9">
      <c r="C79" s="34"/>
      <c r="D79" s="34"/>
      <c r="E79" s="34"/>
      <c r="F79" s="34"/>
      <c r="G79" s="34"/>
      <c r="H79" s="34"/>
      <c r="I79" s="34"/>
    </row>
    <row r="80" spans="1:9">
      <c r="C80" s="34"/>
      <c r="D80" s="34"/>
      <c r="E80" s="34"/>
      <c r="F80" s="34"/>
      <c r="G80" s="34"/>
      <c r="H80" s="34"/>
      <c r="I80" s="34"/>
    </row>
    <row r="81" spans="3:9">
      <c r="C81" s="34"/>
      <c r="D81" s="34"/>
      <c r="E81" s="34"/>
      <c r="F81" s="34"/>
      <c r="G81" s="34"/>
      <c r="H81" s="34"/>
      <c r="I81" s="34"/>
    </row>
    <row r="82" spans="3:9">
      <c r="C82" s="34"/>
      <c r="D82" s="34"/>
      <c r="E82" s="34"/>
      <c r="F82" s="34"/>
      <c r="G82" s="34"/>
      <c r="H82" s="34"/>
      <c r="I82" s="34"/>
    </row>
    <row r="83" spans="3:9">
      <c r="C83" s="34"/>
      <c r="D83" s="34"/>
      <c r="E83" s="34"/>
      <c r="F83" s="34"/>
      <c r="G83" s="34"/>
      <c r="H83" s="34"/>
      <c r="I83" s="34"/>
    </row>
    <row r="84" spans="3:9">
      <c r="C84" s="34"/>
      <c r="D84" s="34"/>
      <c r="E84" s="34"/>
      <c r="F84" s="34"/>
      <c r="G84" s="34"/>
      <c r="H84" s="34"/>
      <c r="I84" s="34"/>
    </row>
    <row r="85" spans="3:9">
      <c r="C85" s="34"/>
      <c r="D85" s="34"/>
      <c r="E85" s="34"/>
      <c r="F85" s="34"/>
      <c r="G85" s="34"/>
      <c r="H85" s="34"/>
      <c r="I85" s="34"/>
    </row>
    <row r="86" spans="3:9">
      <c r="C86" s="34"/>
      <c r="D86" s="34"/>
      <c r="E86" s="34"/>
      <c r="F86" s="34"/>
      <c r="G86" s="34"/>
      <c r="H86" s="34"/>
      <c r="I86" s="34"/>
    </row>
    <row r="87" spans="3:9">
      <c r="C87" s="34"/>
      <c r="D87" s="34"/>
      <c r="E87" s="34"/>
      <c r="F87" s="34"/>
      <c r="G87" s="34"/>
      <c r="H87" s="34"/>
      <c r="I87" s="34"/>
    </row>
    <row r="88" spans="3:9">
      <c r="C88" s="34"/>
      <c r="D88" s="34"/>
      <c r="E88" s="34"/>
      <c r="F88" s="34"/>
      <c r="G88" s="34"/>
      <c r="H88" s="34"/>
      <c r="I88" s="34"/>
    </row>
    <row r="89" spans="3:9">
      <c r="C89" s="34"/>
      <c r="D89" s="34"/>
      <c r="E89" s="34"/>
      <c r="F89" s="34"/>
      <c r="G89" s="34"/>
      <c r="H89" s="34"/>
      <c r="I89" s="34"/>
    </row>
    <row r="90" spans="3:9">
      <c r="C90" s="34"/>
      <c r="D90" s="34"/>
      <c r="E90" s="34"/>
      <c r="F90" s="34"/>
      <c r="G90" s="34"/>
      <c r="H90" s="34"/>
      <c r="I90" s="34"/>
    </row>
    <row r="91" spans="3:9">
      <c r="C91" s="34"/>
      <c r="D91" s="34"/>
      <c r="E91" s="34"/>
      <c r="F91" s="34"/>
      <c r="G91" s="34"/>
      <c r="H91" s="34"/>
      <c r="I91" s="34"/>
    </row>
    <row r="92" spans="3:9">
      <c r="C92" s="34"/>
      <c r="D92" s="34"/>
      <c r="E92" s="34"/>
      <c r="F92" s="34"/>
      <c r="G92" s="34"/>
      <c r="H92" s="34"/>
      <c r="I92" s="34"/>
    </row>
    <row r="93" spans="3:9">
      <c r="C93" s="34"/>
      <c r="D93" s="34"/>
      <c r="E93" s="34"/>
      <c r="F93" s="34"/>
      <c r="G93" s="34"/>
      <c r="H93" s="34"/>
      <c r="I93" s="34"/>
    </row>
    <row r="94" spans="3:9">
      <c r="C94" s="34"/>
      <c r="D94" s="34"/>
      <c r="E94" s="34"/>
      <c r="F94" s="34"/>
      <c r="G94" s="34"/>
      <c r="H94" s="34"/>
      <c r="I94" s="34"/>
    </row>
    <row r="95" spans="3:9">
      <c r="C95" s="34"/>
      <c r="D95" s="34"/>
      <c r="E95" s="34"/>
      <c r="F95" s="34"/>
      <c r="G95" s="34"/>
      <c r="H95" s="34"/>
      <c r="I95" s="34"/>
    </row>
    <row r="96" spans="3:9">
      <c r="C96" s="34"/>
      <c r="D96" s="34"/>
      <c r="E96" s="34"/>
      <c r="F96" s="34"/>
      <c r="G96" s="34"/>
      <c r="H96" s="34"/>
      <c r="I96" s="34"/>
    </row>
    <row r="97" spans="3:9">
      <c r="C97" s="34"/>
      <c r="D97" s="34"/>
      <c r="E97" s="34"/>
      <c r="F97" s="34"/>
      <c r="G97" s="34"/>
      <c r="H97" s="34"/>
      <c r="I97" s="34"/>
    </row>
    <row r="98" spans="3:9">
      <c r="C98" s="34"/>
      <c r="D98" s="34"/>
      <c r="E98" s="34"/>
      <c r="F98" s="34"/>
      <c r="G98" s="34"/>
      <c r="H98" s="34"/>
      <c r="I98" s="34"/>
    </row>
    <row r="99" spans="3:9">
      <c r="C99" s="34"/>
      <c r="D99" s="34"/>
      <c r="E99" s="34"/>
      <c r="F99" s="34"/>
      <c r="G99" s="34"/>
      <c r="H99" s="34"/>
      <c r="I99" s="34"/>
    </row>
    <row r="100" spans="3:9">
      <c r="C100" s="34"/>
      <c r="D100" s="34"/>
      <c r="E100" s="34"/>
      <c r="F100" s="34"/>
      <c r="G100" s="34"/>
      <c r="H100" s="34"/>
      <c r="I100" s="34"/>
    </row>
    <row r="101" spans="3:9">
      <c r="C101" s="34"/>
      <c r="D101" s="34"/>
      <c r="E101" s="34"/>
      <c r="F101" s="34"/>
      <c r="G101" s="34"/>
      <c r="H101" s="34"/>
      <c r="I101" s="34"/>
    </row>
    <row r="102" spans="3:9">
      <c r="C102" s="34"/>
      <c r="D102" s="34"/>
      <c r="E102" s="34"/>
      <c r="F102" s="34"/>
      <c r="G102" s="34"/>
      <c r="H102" s="34"/>
      <c r="I102" s="34"/>
    </row>
    <row r="103" spans="3:9">
      <c r="C103" s="34"/>
      <c r="D103" s="34"/>
      <c r="E103" s="34"/>
      <c r="F103" s="34"/>
      <c r="G103" s="34"/>
      <c r="H103" s="34"/>
      <c r="I103" s="34"/>
    </row>
    <row r="104" spans="3:9">
      <c r="C104" s="34"/>
      <c r="D104" s="34"/>
      <c r="E104" s="34"/>
      <c r="F104" s="34"/>
      <c r="G104" s="34"/>
      <c r="H104" s="34"/>
      <c r="I104" s="34"/>
    </row>
    <row r="105" spans="3:9">
      <c r="C105" s="34"/>
      <c r="D105" s="34"/>
      <c r="E105" s="34"/>
      <c r="F105" s="34"/>
      <c r="G105" s="34"/>
      <c r="H105" s="34"/>
      <c r="I105" s="34"/>
    </row>
    <row r="106" spans="3:9">
      <c r="C106" s="34"/>
      <c r="D106" s="34"/>
      <c r="E106" s="34"/>
      <c r="F106" s="34"/>
      <c r="G106" s="34"/>
      <c r="H106" s="34"/>
      <c r="I106" s="34"/>
    </row>
    <row r="107" spans="3:9">
      <c r="C107" s="34"/>
      <c r="D107" s="34"/>
      <c r="E107" s="34"/>
      <c r="F107" s="34"/>
      <c r="G107" s="34"/>
      <c r="H107" s="34"/>
      <c r="I107" s="34"/>
    </row>
    <row r="108" spans="3:9">
      <c r="C108" s="34"/>
      <c r="D108" s="34"/>
      <c r="E108" s="34"/>
      <c r="F108" s="34"/>
      <c r="G108" s="34"/>
      <c r="H108" s="34"/>
      <c r="I108" s="34"/>
    </row>
    <row r="109" spans="3:9">
      <c r="C109" s="34"/>
      <c r="D109" s="34"/>
      <c r="E109" s="34"/>
      <c r="F109" s="34"/>
      <c r="G109" s="34"/>
      <c r="H109" s="34"/>
      <c r="I109" s="34"/>
    </row>
    <row r="110" spans="3:9">
      <c r="C110" s="34"/>
      <c r="D110" s="34"/>
      <c r="E110" s="34"/>
      <c r="F110" s="34"/>
      <c r="G110" s="34"/>
      <c r="H110" s="34"/>
      <c r="I110" s="34"/>
    </row>
    <row r="111" spans="3:9">
      <c r="C111" s="34"/>
      <c r="D111" s="34"/>
      <c r="E111" s="34"/>
      <c r="F111" s="34"/>
      <c r="G111" s="34"/>
      <c r="H111" s="34"/>
      <c r="I111" s="34"/>
    </row>
    <row r="112" spans="3:9">
      <c r="C112" s="34"/>
      <c r="D112" s="34"/>
      <c r="E112" s="34"/>
      <c r="F112" s="34"/>
      <c r="G112" s="34"/>
      <c r="H112" s="34"/>
      <c r="I112" s="34"/>
    </row>
    <row r="113" spans="3:9">
      <c r="C113" s="34"/>
      <c r="D113" s="34"/>
      <c r="E113" s="34"/>
      <c r="F113" s="34"/>
      <c r="G113" s="34"/>
      <c r="H113" s="34"/>
      <c r="I113" s="34"/>
    </row>
    <row r="114" spans="3:9">
      <c r="C114" s="34"/>
      <c r="D114" s="34"/>
      <c r="E114" s="34"/>
      <c r="F114" s="34"/>
      <c r="G114" s="34"/>
      <c r="H114" s="34"/>
      <c r="I114" s="34"/>
    </row>
    <row r="115" spans="3:9">
      <c r="C115" s="34"/>
      <c r="D115" s="34"/>
      <c r="E115" s="34"/>
      <c r="F115" s="34"/>
      <c r="G115" s="34"/>
      <c r="H115" s="34"/>
      <c r="I115" s="34"/>
    </row>
    <row r="116" spans="3:9">
      <c r="C116" s="34"/>
      <c r="D116" s="34"/>
      <c r="E116" s="34"/>
      <c r="F116" s="34"/>
      <c r="G116" s="34"/>
      <c r="H116" s="34"/>
      <c r="I116" s="34"/>
    </row>
    <row r="117" spans="3:9">
      <c r="C117" s="34"/>
      <c r="D117" s="34"/>
      <c r="E117" s="34"/>
      <c r="F117" s="34"/>
      <c r="G117" s="34"/>
      <c r="H117" s="34"/>
      <c r="I117" s="34"/>
    </row>
    <row r="118" spans="3:9">
      <c r="C118" s="34"/>
      <c r="D118" s="34"/>
      <c r="E118" s="34"/>
      <c r="F118" s="34"/>
      <c r="G118" s="34"/>
      <c r="H118" s="34"/>
      <c r="I118" s="34"/>
    </row>
    <row r="119" spans="3:9">
      <c r="C119" s="34"/>
      <c r="D119" s="34"/>
      <c r="E119" s="34"/>
      <c r="F119" s="34"/>
      <c r="G119" s="34"/>
      <c r="H119" s="34"/>
      <c r="I119" s="34"/>
    </row>
    <row r="120" spans="3:9">
      <c r="C120" s="34"/>
      <c r="D120" s="34"/>
      <c r="E120" s="34"/>
      <c r="F120" s="34"/>
      <c r="G120" s="34"/>
      <c r="H120" s="34"/>
      <c r="I120" s="34"/>
    </row>
    <row r="121" spans="3:9">
      <c r="C121" s="34"/>
      <c r="D121" s="34"/>
      <c r="E121" s="34"/>
      <c r="F121" s="34"/>
      <c r="G121" s="34"/>
      <c r="H121" s="34"/>
      <c r="I121" s="34"/>
    </row>
    <row r="122" spans="3:9">
      <c r="C122" s="34"/>
      <c r="D122" s="34"/>
      <c r="E122" s="34"/>
      <c r="F122" s="34"/>
      <c r="G122" s="34"/>
      <c r="H122" s="34"/>
      <c r="I122" s="34"/>
    </row>
    <row r="123" spans="3:9">
      <c r="C123" s="34"/>
      <c r="D123" s="34"/>
      <c r="E123" s="34"/>
      <c r="F123" s="34"/>
      <c r="G123" s="34"/>
      <c r="H123" s="34"/>
      <c r="I123" s="34"/>
    </row>
    <row r="124" spans="3:9">
      <c r="C124" s="34"/>
      <c r="D124" s="34"/>
      <c r="E124" s="34"/>
      <c r="F124" s="34"/>
      <c r="G124" s="34"/>
      <c r="H124" s="34"/>
      <c r="I124" s="34"/>
    </row>
    <row r="125" spans="3:9">
      <c r="C125" s="34"/>
      <c r="D125" s="34"/>
      <c r="E125" s="34"/>
      <c r="F125" s="34"/>
      <c r="G125" s="34"/>
      <c r="H125" s="34"/>
      <c r="I125" s="34"/>
    </row>
    <row r="126" spans="3:9">
      <c r="C126" s="34"/>
      <c r="D126" s="34"/>
      <c r="E126" s="34"/>
      <c r="F126" s="34"/>
      <c r="G126" s="34"/>
      <c r="H126" s="34"/>
      <c r="I126" s="34"/>
    </row>
    <row r="127" spans="3:9">
      <c r="C127" s="34"/>
      <c r="D127" s="34"/>
      <c r="E127" s="34"/>
      <c r="F127" s="34"/>
      <c r="G127" s="34"/>
      <c r="H127" s="34"/>
      <c r="I127" s="34"/>
    </row>
    <row r="128" spans="3:9">
      <c r="C128" s="34"/>
      <c r="D128" s="34"/>
      <c r="E128" s="34"/>
      <c r="F128" s="34"/>
      <c r="G128" s="34"/>
      <c r="H128" s="34"/>
      <c r="I128" s="34"/>
    </row>
    <row r="129" spans="3:9">
      <c r="C129" s="34"/>
      <c r="D129" s="34"/>
      <c r="E129" s="34"/>
      <c r="F129" s="34"/>
      <c r="G129" s="34"/>
      <c r="H129" s="34"/>
      <c r="I129" s="34"/>
    </row>
    <row r="130" spans="3:9">
      <c r="C130" s="34"/>
      <c r="D130" s="34"/>
      <c r="E130" s="34"/>
      <c r="F130" s="34"/>
      <c r="G130" s="34"/>
      <c r="H130" s="34"/>
      <c r="I130" s="34"/>
    </row>
    <row r="131" spans="3:9">
      <c r="C131" s="34"/>
      <c r="D131" s="34"/>
      <c r="E131" s="34"/>
      <c r="F131" s="34"/>
      <c r="G131" s="34"/>
      <c r="H131" s="34"/>
      <c r="I131" s="34"/>
    </row>
    <row r="132" spans="3:9">
      <c r="C132" s="34"/>
      <c r="D132" s="34"/>
      <c r="E132" s="34"/>
      <c r="F132" s="34"/>
      <c r="G132" s="34"/>
      <c r="H132" s="34"/>
      <c r="I132" s="34"/>
    </row>
    <row r="133" spans="3:9">
      <c r="C133" s="34"/>
      <c r="D133" s="34"/>
      <c r="E133" s="34"/>
      <c r="F133" s="34"/>
      <c r="G133" s="34"/>
      <c r="H133" s="34"/>
      <c r="I133" s="34"/>
    </row>
    <row r="134" spans="3:9">
      <c r="C134" s="34"/>
      <c r="D134" s="34"/>
      <c r="E134" s="34"/>
      <c r="F134" s="34"/>
      <c r="G134" s="34"/>
      <c r="H134" s="34"/>
      <c r="I134" s="34"/>
    </row>
    <row r="135" spans="3:9">
      <c r="C135" s="34"/>
      <c r="D135" s="34"/>
      <c r="E135" s="34"/>
      <c r="F135" s="34"/>
      <c r="G135" s="34"/>
      <c r="H135" s="34"/>
      <c r="I135" s="34"/>
    </row>
    <row r="136" spans="3:9">
      <c r="C136" s="34"/>
      <c r="D136" s="34"/>
      <c r="E136" s="34"/>
      <c r="F136" s="34"/>
      <c r="G136" s="34"/>
      <c r="H136" s="34"/>
      <c r="I136" s="34"/>
    </row>
    <row r="137" spans="3:9">
      <c r="C137" s="34"/>
      <c r="D137" s="34"/>
      <c r="E137" s="34"/>
      <c r="F137" s="34"/>
      <c r="G137" s="34"/>
      <c r="H137" s="34"/>
      <c r="I137" s="34"/>
    </row>
    <row r="138" spans="3:9">
      <c r="C138" s="34"/>
      <c r="D138" s="34"/>
      <c r="E138" s="34"/>
      <c r="F138" s="34"/>
      <c r="G138" s="34"/>
      <c r="H138" s="34"/>
      <c r="I138" s="34"/>
    </row>
    <row r="139" spans="3:9">
      <c r="C139" s="34"/>
      <c r="D139" s="34"/>
      <c r="E139" s="34"/>
      <c r="F139" s="34"/>
      <c r="G139" s="34"/>
      <c r="H139" s="34"/>
      <c r="I139" s="34"/>
    </row>
    <row r="140" spans="3:9">
      <c r="C140" s="34"/>
      <c r="D140" s="34"/>
      <c r="E140" s="34"/>
      <c r="F140" s="34"/>
      <c r="G140" s="34"/>
      <c r="H140" s="34"/>
      <c r="I140" s="34"/>
    </row>
    <row r="141" spans="3:9">
      <c r="C141" s="34"/>
      <c r="D141" s="34"/>
      <c r="E141" s="34"/>
      <c r="F141" s="34"/>
      <c r="G141" s="34"/>
      <c r="H141" s="34"/>
      <c r="I141" s="34"/>
    </row>
    <row r="142" spans="3:9">
      <c r="C142" s="34"/>
      <c r="D142" s="34"/>
      <c r="E142" s="34"/>
      <c r="F142" s="34"/>
      <c r="G142" s="34"/>
      <c r="H142" s="34"/>
      <c r="I142" s="34"/>
    </row>
    <row r="143" spans="3:9">
      <c r="C143" s="34"/>
      <c r="D143" s="34"/>
      <c r="E143" s="34"/>
      <c r="F143" s="34"/>
      <c r="G143" s="34"/>
      <c r="H143" s="34"/>
      <c r="I143" s="34"/>
    </row>
    <row r="144" spans="3:9">
      <c r="C144" s="34"/>
      <c r="D144" s="34"/>
      <c r="E144" s="34"/>
      <c r="F144" s="34"/>
      <c r="G144" s="34"/>
      <c r="H144" s="34"/>
      <c r="I144" s="34"/>
    </row>
    <row r="145" spans="3:9">
      <c r="C145" s="34"/>
      <c r="D145" s="34"/>
      <c r="E145" s="34"/>
      <c r="F145" s="34"/>
      <c r="G145" s="34"/>
      <c r="H145" s="34"/>
      <c r="I145" s="34"/>
    </row>
    <row r="146" spans="3:9">
      <c r="C146" s="34"/>
      <c r="D146" s="34"/>
      <c r="E146" s="34"/>
      <c r="F146" s="34"/>
      <c r="G146" s="34"/>
      <c r="H146" s="34"/>
      <c r="I146" s="34"/>
    </row>
    <row r="147" spans="3:9">
      <c r="C147" s="34"/>
      <c r="D147" s="34"/>
      <c r="E147" s="34"/>
      <c r="F147" s="34"/>
      <c r="G147" s="34"/>
      <c r="H147" s="34"/>
      <c r="I147" s="34"/>
    </row>
    <row r="148" spans="3:9">
      <c r="C148" s="34"/>
      <c r="D148" s="34"/>
      <c r="E148" s="34"/>
      <c r="F148" s="34"/>
      <c r="G148" s="34"/>
      <c r="H148" s="34"/>
      <c r="I148" s="34"/>
    </row>
    <row r="149" spans="3:9">
      <c r="C149" s="34"/>
      <c r="D149" s="34"/>
      <c r="E149" s="34"/>
      <c r="F149" s="34"/>
      <c r="G149" s="34"/>
      <c r="H149" s="34"/>
      <c r="I149" s="34"/>
    </row>
    <row r="150" spans="3:9">
      <c r="C150" s="34"/>
      <c r="D150" s="34"/>
      <c r="E150" s="34"/>
      <c r="F150" s="34"/>
      <c r="G150" s="34"/>
      <c r="H150" s="34"/>
      <c r="I150" s="34"/>
    </row>
    <row r="151" spans="3:9">
      <c r="C151" s="34"/>
      <c r="D151" s="34"/>
      <c r="E151" s="34"/>
      <c r="F151" s="34"/>
      <c r="G151" s="34"/>
      <c r="H151" s="34"/>
      <c r="I151" s="34"/>
    </row>
    <row r="152" spans="3:9">
      <c r="C152" s="34"/>
      <c r="D152" s="34"/>
      <c r="E152" s="34"/>
      <c r="F152" s="34"/>
      <c r="G152" s="34"/>
      <c r="H152" s="34"/>
      <c r="I152" s="34"/>
    </row>
    <row r="153" spans="3:9">
      <c r="C153" s="34"/>
      <c r="D153" s="34"/>
      <c r="E153" s="34"/>
      <c r="F153" s="34"/>
      <c r="G153" s="34"/>
      <c r="H153" s="34"/>
      <c r="I153" s="34"/>
    </row>
    <row r="154" spans="3:9">
      <c r="C154" s="34"/>
      <c r="D154" s="34"/>
      <c r="E154" s="34"/>
      <c r="F154" s="34"/>
      <c r="G154" s="34"/>
      <c r="H154" s="34"/>
      <c r="I154" s="34"/>
    </row>
    <row r="155" spans="3:9">
      <c r="C155" s="34"/>
      <c r="D155" s="34"/>
      <c r="E155" s="34"/>
      <c r="F155" s="34"/>
      <c r="G155" s="34"/>
      <c r="H155" s="34"/>
      <c r="I155" s="34"/>
    </row>
    <row r="156" spans="3:9">
      <c r="C156" s="34"/>
      <c r="D156" s="34"/>
      <c r="E156" s="34"/>
      <c r="F156" s="34"/>
      <c r="G156" s="34"/>
      <c r="H156" s="34"/>
      <c r="I156" s="34"/>
    </row>
    <row r="157" spans="3:9">
      <c r="C157" s="34"/>
      <c r="D157" s="34"/>
      <c r="E157" s="34"/>
      <c r="F157" s="34"/>
      <c r="G157" s="34"/>
      <c r="H157" s="34"/>
      <c r="I157" s="34"/>
    </row>
    <row r="158" spans="3:9">
      <c r="C158" s="34"/>
      <c r="D158" s="34"/>
      <c r="E158" s="34"/>
      <c r="F158" s="34"/>
      <c r="G158" s="34"/>
      <c r="H158" s="34"/>
      <c r="I158" s="34"/>
    </row>
    <row r="159" spans="3:9">
      <c r="C159" s="34"/>
      <c r="D159" s="34"/>
      <c r="E159" s="34"/>
      <c r="F159" s="34"/>
      <c r="G159" s="34"/>
      <c r="H159" s="34"/>
      <c r="I159" s="34"/>
    </row>
    <row r="160" spans="3:9">
      <c r="C160" s="34"/>
      <c r="D160" s="34"/>
      <c r="E160" s="34"/>
      <c r="F160" s="34"/>
      <c r="G160" s="34"/>
      <c r="H160" s="34"/>
      <c r="I160" s="34"/>
    </row>
    <row r="161" spans="3:9">
      <c r="C161" s="34"/>
      <c r="D161" s="34"/>
      <c r="E161" s="34"/>
      <c r="F161" s="34"/>
      <c r="G161" s="34"/>
      <c r="H161" s="34"/>
      <c r="I161" s="34"/>
    </row>
    <row r="162" spans="3:9">
      <c r="C162" s="34"/>
      <c r="D162" s="34"/>
      <c r="E162" s="34"/>
      <c r="F162" s="34"/>
      <c r="G162" s="34"/>
      <c r="H162" s="34"/>
      <c r="I162" s="34"/>
    </row>
    <row r="163" spans="3:9">
      <c r="C163" s="34"/>
      <c r="D163" s="34"/>
      <c r="E163" s="34"/>
      <c r="F163" s="34"/>
      <c r="G163" s="34"/>
      <c r="H163" s="34"/>
      <c r="I163" s="34"/>
    </row>
    <row r="164" spans="3:9">
      <c r="C164" s="34"/>
      <c r="D164" s="34"/>
      <c r="E164" s="34"/>
      <c r="F164" s="34"/>
      <c r="G164" s="34"/>
      <c r="H164" s="34"/>
      <c r="I164" s="34"/>
    </row>
    <row r="165" spans="3:9">
      <c r="C165" s="34"/>
      <c r="D165" s="34"/>
      <c r="E165" s="34"/>
      <c r="F165" s="34"/>
      <c r="G165" s="34"/>
      <c r="H165" s="34"/>
      <c r="I165" s="34"/>
    </row>
    <row r="166" spans="3:9">
      <c r="C166" s="34"/>
      <c r="D166" s="34"/>
      <c r="E166" s="34"/>
      <c r="F166" s="34"/>
      <c r="G166" s="34"/>
      <c r="H166" s="34"/>
      <c r="I166" s="34"/>
    </row>
    <row r="167" spans="3:9">
      <c r="C167" s="34"/>
      <c r="D167" s="34"/>
      <c r="E167" s="34"/>
      <c r="F167" s="34"/>
      <c r="G167" s="34"/>
      <c r="H167" s="34"/>
      <c r="I167" s="34"/>
    </row>
    <row r="168" spans="3:9">
      <c r="C168" s="34"/>
      <c r="D168" s="34"/>
      <c r="E168" s="34"/>
      <c r="F168" s="34"/>
      <c r="G168" s="34"/>
      <c r="H168" s="34"/>
      <c r="I168" s="34"/>
    </row>
    <row r="169" spans="3:9">
      <c r="C169" s="34"/>
      <c r="D169" s="34"/>
      <c r="E169" s="34"/>
      <c r="F169" s="34"/>
      <c r="G169" s="34"/>
      <c r="H169" s="34"/>
      <c r="I169" s="34"/>
    </row>
    <row r="170" spans="3:9">
      <c r="C170" s="34"/>
      <c r="D170" s="34"/>
      <c r="E170" s="34"/>
      <c r="F170" s="34"/>
      <c r="G170" s="34"/>
      <c r="H170" s="34"/>
      <c r="I170" s="34"/>
    </row>
    <row r="171" spans="3:9">
      <c r="C171" s="34"/>
      <c r="D171" s="34"/>
      <c r="E171" s="34"/>
      <c r="F171" s="34"/>
      <c r="G171" s="34"/>
      <c r="H171" s="34"/>
      <c r="I171" s="34"/>
    </row>
    <row r="172" spans="3:9">
      <c r="C172" s="34"/>
      <c r="D172" s="34"/>
      <c r="E172" s="34"/>
      <c r="F172" s="34"/>
      <c r="G172" s="34"/>
      <c r="H172" s="34"/>
      <c r="I172" s="34"/>
    </row>
    <row r="173" spans="3:9">
      <c r="C173" s="34"/>
      <c r="D173" s="34"/>
      <c r="E173" s="34"/>
      <c r="F173" s="34"/>
      <c r="G173" s="34"/>
      <c r="H173" s="34"/>
      <c r="I173" s="34"/>
    </row>
    <row r="174" spans="3:9">
      <c r="C174" s="34"/>
      <c r="D174" s="34"/>
      <c r="E174" s="34"/>
      <c r="F174" s="34"/>
      <c r="G174" s="34"/>
      <c r="H174" s="34"/>
      <c r="I174" s="34"/>
    </row>
    <row r="175" spans="3:9">
      <c r="C175" s="34"/>
      <c r="D175" s="34"/>
      <c r="E175" s="34"/>
      <c r="F175" s="34"/>
      <c r="G175" s="34"/>
      <c r="H175" s="34"/>
      <c r="I175" s="34"/>
    </row>
    <row r="176" spans="3:9">
      <c r="C176" s="34"/>
      <c r="D176" s="34"/>
      <c r="E176" s="34"/>
      <c r="F176" s="34"/>
      <c r="G176" s="34"/>
      <c r="H176" s="34"/>
      <c r="I176" s="34"/>
    </row>
    <row r="177" spans="3:9">
      <c r="C177" s="34"/>
      <c r="D177" s="34"/>
      <c r="E177" s="34"/>
      <c r="F177" s="34"/>
      <c r="G177" s="34"/>
      <c r="H177" s="34"/>
      <c r="I177" s="34"/>
    </row>
    <row r="178" spans="3:9">
      <c r="C178" s="34"/>
      <c r="D178" s="34"/>
      <c r="E178" s="34"/>
      <c r="F178" s="34"/>
      <c r="G178" s="34"/>
      <c r="H178" s="34"/>
      <c r="I178" s="34"/>
    </row>
    <row r="179" spans="3:9">
      <c r="C179" s="34"/>
      <c r="D179" s="34"/>
      <c r="E179" s="34"/>
      <c r="F179" s="34"/>
      <c r="G179" s="34"/>
      <c r="H179" s="34"/>
      <c r="I179" s="34"/>
    </row>
    <row r="180" spans="3:9">
      <c r="C180" s="34"/>
      <c r="D180" s="34"/>
      <c r="E180" s="34"/>
      <c r="F180" s="34"/>
      <c r="G180" s="34"/>
      <c r="H180" s="34"/>
      <c r="I180" s="34"/>
    </row>
    <row r="181" spans="3:9">
      <c r="C181" s="34"/>
      <c r="D181" s="34"/>
      <c r="E181" s="34"/>
      <c r="F181" s="34"/>
      <c r="G181" s="34"/>
      <c r="H181" s="34"/>
      <c r="I181" s="34"/>
    </row>
    <row r="182" spans="3:9">
      <c r="C182" s="34"/>
      <c r="D182" s="34"/>
      <c r="E182" s="34"/>
      <c r="F182" s="34"/>
      <c r="G182" s="34"/>
      <c r="H182" s="34"/>
      <c r="I182" s="34"/>
    </row>
    <row r="183" spans="3:9">
      <c r="C183" s="34"/>
      <c r="D183" s="34"/>
      <c r="E183" s="34"/>
      <c r="F183" s="34"/>
      <c r="G183" s="34"/>
      <c r="H183" s="34"/>
      <c r="I183" s="34"/>
    </row>
    <row r="184" spans="3:9">
      <c r="C184" s="34"/>
      <c r="D184" s="34"/>
      <c r="E184" s="34"/>
      <c r="F184" s="34"/>
      <c r="G184" s="34"/>
      <c r="H184" s="34"/>
      <c r="I184" s="34"/>
    </row>
    <row r="185" spans="3:9">
      <c r="C185" s="34"/>
      <c r="D185" s="34"/>
      <c r="E185" s="34"/>
      <c r="F185" s="34"/>
      <c r="G185" s="34"/>
      <c r="H185" s="34"/>
      <c r="I185" s="34"/>
    </row>
    <row r="186" spans="3:9">
      <c r="C186" s="34"/>
      <c r="D186" s="34"/>
      <c r="E186" s="34"/>
      <c r="F186" s="34"/>
      <c r="G186" s="34"/>
      <c r="H186" s="34"/>
      <c r="I186" s="34"/>
    </row>
    <row r="187" spans="3:9">
      <c r="C187" s="34"/>
      <c r="D187" s="34"/>
      <c r="E187" s="34"/>
      <c r="F187" s="34"/>
      <c r="G187" s="34"/>
      <c r="H187" s="34"/>
      <c r="I187" s="34"/>
    </row>
    <row r="188" spans="3:9">
      <c r="C188" s="34"/>
      <c r="D188" s="34"/>
      <c r="E188" s="34"/>
      <c r="F188" s="34"/>
      <c r="G188" s="34"/>
      <c r="H188" s="34"/>
      <c r="I188" s="34"/>
    </row>
    <row r="189" spans="3:9">
      <c r="C189" s="34"/>
      <c r="D189" s="34"/>
      <c r="E189" s="34"/>
      <c r="F189" s="34"/>
      <c r="G189" s="34"/>
      <c r="H189" s="34"/>
      <c r="I189" s="34"/>
    </row>
    <row r="190" spans="3:9">
      <c r="C190" s="34"/>
      <c r="D190" s="34"/>
      <c r="E190" s="34"/>
      <c r="F190" s="34"/>
      <c r="G190" s="34"/>
      <c r="H190" s="34"/>
      <c r="I190" s="34"/>
    </row>
    <row r="191" spans="3:9">
      <c r="C191" s="34"/>
      <c r="D191" s="34"/>
      <c r="E191" s="34"/>
      <c r="F191" s="34"/>
      <c r="G191" s="34"/>
      <c r="H191" s="34"/>
      <c r="I191" s="34"/>
    </row>
    <row r="192" spans="3:9">
      <c r="C192" s="34"/>
      <c r="D192" s="34"/>
      <c r="E192" s="34"/>
      <c r="F192" s="34"/>
      <c r="G192" s="34"/>
      <c r="H192" s="34"/>
      <c r="I192" s="34"/>
    </row>
    <row r="193" spans="3:9">
      <c r="C193" s="34"/>
      <c r="D193" s="34"/>
      <c r="E193" s="34"/>
      <c r="F193" s="34"/>
      <c r="G193" s="34"/>
      <c r="H193" s="34"/>
      <c r="I193" s="34"/>
    </row>
    <row r="194" spans="3:9">
      <c r="C194" s="34"/>
      <c r="D194" s="34"/>
      <c r="E194" s="34"/>
      <c r="F194" s="34"/>
      <c r="G194" s="34"/>
      <c r="H194" s="34"/>
      <c r="I194" s="34"/>
    </row>
    <row r="195" spans="3:9">
      <c r="C195" s="34"/>
      <c r="D195" s="34"/>
      <c r="E195" s="34"/>
      <c r="F195" s="34"/>
      <c r="G195" s="34"/>
      <c r="H195" s="34"/>
      <c r="I195" s="34"/>
    </row>
    <row r="196" spans="3:9">
      <c r="C196" s="34"/>
      <c r="D196" s="34"/>
      <c r="E196" s="34"/>
      <c r="F196" s="34"/>
      <c r="G196" s="34"/>
      <c r="H196" s="34"/>
      <c r="I196" s="34"/>
    </row>
    <row r="197" spans="3:9">
      <c r="C197" s="34"/>
      <c r="D197" s="34"/>
      <c r="E197" s="34"/>
      <c r="F197" s="34"/>
      <c r="G197" s="34"/>
      <c r="H197" s="34"/>
      <c r="I197" s="34"/>
    </row>
    <row r="198" spans="3:9">
      <c r="C198" s="34"/>
      <c r="D198" s="34"/>
      <c r="E198" s="34"/>
      <c r="F198" s="34"/>
      <c r="G198" s="34"/>
      <c r="H198" s="34"/>
      <c r="I198" s="34"/>
    </row>
    <row r="199" spans="3:9">
      <c r="C199" s="34"/>
      <c r="D199" s="34"/>
      <c r="E199" s="34"/>
      <c r="F199" s="34"/>
      <c r="G199" s="34"/>
      <c r="H199" s="34"/>
      <c r="I199" s="34"/>
    </row>
    <row r="200" spans="3:9">
      <c r="C200" s="34"/>
      <c r="D200" s="34"/>
      <c r="E200" s="34"/>
      <c r="F200" s="34"/>
      <c r="G200" s="34"/>
      <c r="H200" s="34"/>
      <c r="I200" s="34"/>
    </row>
    <row r="201" spans="3:9">
      <c r="C201" s="34"/>
      <c r="D201" s="34"/>
      <c r="E201" s="34"/>
      <c r="F201" s="34"/>
      <c r="G201" s="34"/>
      <c r="H201" s="34"/>
      <c r="I201" s="34"/>
    </row>
    <row r="202" spans="3:9">
      <c r="C202" s="34"/>
      <c r="D202" s="34"/>
      <c r="E202" s="34"/>
      <c r="F202" s="34"/>
      <c r="G202" s="34"/>
      <c r="H202" s="34"/>
      <c r="I202" s="34"/>
    </row>
    <row r="203" spans="3:9">
      <c r="C203" s="34"/>
      <c r="D203" s="34"/>
      <c r="E203" s="34"/>
      <c r="F203" s="34"/>
      <c r="G203" s="34"/>
      <c r="H203" s="34"/>
      <c r="I203" s="34"/>
    </row>
    <row r="204" spans="3:9">
      <c r="C204" s="34"/>
      <c r="D204" s="34"/>
      <c r="E204" s="34"/>
      <c r="F204" s="34"/>
      <c r="G204" s="34"/>
      <c r="H204" s="34"/>
      <c r="I204" s="34"/>
    </row>
    <row r="205" spans="3:9">
      <c r="C205" s="34"/>
      <c r="D205" s="34"/>
      <c r="E205" s="34"/>
      <c r="F205" s="34"/>
      <c r="G205" s="34"/>
      <c r="H205" s="34"/>
      <c r="I205" s="34"/>
    </row>
    <row r="206" spans="3:9">
      <c r="C206" s="34"/>
      <c r="D206" s="34"/>
      <c r="E206" s="34"/>
      <c r="F206" s="34"/>
      <c r="G206" s="34"/>
      <c r="H206" s="34"/>
      <c r="I206" s="34"/>
    </row>
    <row r="207" spans="3:9">
      <c r="C207" s="34"/>
      <c r="D207" s="34"/>
      <c r="E207" s="34"/>
      <c r="F207" s="34"/>
      <c r="G207" s="34"/>
      <c r="H207" s="34"/>
      <c r="I207" s="34"/>
    </row>
    <row r="208" spans="3:9">
      <c r="C208" s="34"/>
      <c r="D208" s="34"/>
      <c r="E208" s="34"/>
      <c r="F208" s="34"/>
      <c r="G208" s="34"/>
      <c r="H208" s="34"/>
      <c r="I208" s="34"/>
    </row>
    <row r="209" spans="3:9">
      <c r="C209" s="34"/>
      <c r="D209" s="34"/>
      <c r="E209" s="34"/>
      <c r="F209" s="34"/>
      <c r="G209" s="34"/>
      <c r="H209" s="34"/>
      <c r="I209" s="34"/>
    </row>
    <row r="210" spans="3:9">
      <c r="C210" s="34"/>
      <c r="D210" s="34"/>
      <c r="E210" s="34"/>
      <c r="F210" s="34"/>
      <c r="G210" s="34"/>
      <c r="H210" s="34"/>
      <c r="I210" s="34"/>
    </row>
    <row r="211" spans="3:9">
      <c r="C211" s="34"/>
      <c r="D211" s="34"/>
      <c r="E211" s="34"/>
      <c r="F211" s="34"/>
      <c r="G211" s="34"/>
      <c r="H211" s="34"/>
      <c r="I211" s="34"/>
    </row>
    <row r="212" spans="3:9">
      <c r="C212" s="34"/>
      <c r="D212" s="34"/>
      <c r="E212" s="34"/>
      <c r="F212" s="34"/>
      <c r="G212" s="34"/>
      <c r="H212" s="34"/>
      <c r="I212" s="34"/>
    </row>
    <row r="213" spans="3:9">
      <c r="C213" s="34"/>
      <c r="D213" s="34"/>
      <c r="E213" s="34"/>
      <c r="F213" s="34"/>
      <c r="G213" s="34"/>
      <c r="H213" s="34"/>
      <c r="I213" s="34"/>
    </row>
    <row r="214" spans="3:9">
      <c r="C214" s="34"/>
      <c r="D214" s="34"/>
      <c r="E214" s="34"/>
      <c r="F214" s="34"/>
      <c r="G214" s="34"/>
      <c r="H214" s="34"/>
      <c r="I214" s="34"/>
    </row>
    <row r="215" spans="3:9">
      <c r="C215" s="34"/>
      <c r="D215" s="34"/>
      <c r="E215" s="34"/>
      <c r="F215" s="34"/>
      <c r="G215" s="34"/>
      <c r="H215" s="34"/>
      <c r="I215" s="34"/>
    </row>
    <row r="216" spans="3:9">
      <c r="C216" s="34"/>
      <c r="D216" s="34"/>
      <c r="E216" s="34"/>
      <c r="F216" s="34"/>
      <c r="G216" s="34"/>
      <c r="H216" s="34"/>
      <c r="I216" s="34"/>
    </row>
    <row r="217" spans="3:9">
      <c r="C217" s="34"/>
      <c r="D217" s="34"/>
      <c r="E217" s="34"/>
      <c r="F217" s="34"/>
      <c r="G217" s="34"/>
      <c r="H217" s="34"/>
      <c r="I217" s="34"/>
    </row>
    <row r="218" spans="3:9">
      <c r="C218" s="34"/>
      <c r="D218" s="34"/>
      <c r="E218" s="34"/>
      <c r="F218" s="34"/>
      <c r="G218" s="34"/>
      <c r="H218" s="34"/>
      <c r="I218" s="34"/>
    </row>
    <row r="219" spans="3:9">
      <c r="C219" s="34"/>
      <c r="D219" s="34"/>
      <c r="E219" s="34"/>
      <c r="F219" s="34"/>
      <c r="G219" s="34"/>
      <c r="H219" s="34"/>
      <c r="I219" s="34"/>
    </row>
    <row r="220" spans="3:9">
      <c r="C220" s="34"/>
      <c r="D220" s="34"/>
      <c r="E220" s="34"/>
      <c r="F220" s="34"/>
      <c r="G220" s="34"/>
      <c r="H220" s="34"/>
      <c r="I220" s="34"/>
    </row>
    <row r="221" spans="3:9">
      <c r="C221" s="34"/>
      <c r="D221" s="34"/>
      <c r="E221" s="34"/>
      <c r="F221" s="34"/>
      <c r="G221" s="34"/>
      <c r="H221" s="34"/>
      <c r="I221" s="34"/>
    </row>
    <row r="222" spans="3:9">
      <c r="C222" s="34"/>
      <c r="D222" s="34"/>
      <c r="E222" s="34"/>
      <c r="F222" s="34"/>
      <c r="G222" s="34"/>
      <c r="H222" s="34"/>
      <c r="I222" s="34"/>
    </row>
    <row r="223" spans="3:9">
      <c r="C223" s="34"/>
      <c r="D223" s="34"/>
      <c r="E223" s="34"/>
      <c r="F223" s="34"/>
      <c r="G223" s="34"/>
      <c r="H223" s="34"/>
      <c r="I223" s="34"/>
    </row>
    <row r="224" spans="3:9">
      <c r="C224" s="34"/>
      <c r="D224" s="34"/>
      <c r="E224" s="34"/>
      <c r="F224" s="34"/>
      <c r="G224" s="34"/>
      <c r="H224" s="34"/>
      <c r="I224" s="34"/>
    </row>
    <row r="225" spans="3:9">
      <c r="C225" s="34"/>
      <c r="D225" s="34"/>
      <c r="E225" s="34"/>
      <c r="F225" s="34"/>
      <c r="G225" s="34"/>
      <c r="H225" s="34"/>
      <c r="I225" s="34"/>
    </row>
    <row r="226" spans="3:9">
      <c r="C226" s="34"/>
      <c r="D226" s="34"/>
      <c r="E226" s="34"/>
      <c r="F226" s="34"/>
      <c r="G226" s="34"/>
      <c r="H226" s="34"/>
      <c r="I226" s="34"/>
    </row>
    <row r="227" spans="3:9">
      <c r="C227" s="34"/>
      <c r="D227" s="34"/>
      <c r="E227" s="34"/>
      <c r="F227" s="34"/>
      <c r="G227" s="34"/>
      <c r="H227" s="34"/>
      <c r="I227" s="34"/>
    </row>
    <row r="228" spans="3:9">
      <c r="C228" s="34"/>
      <c r="D228" s="34"/>
      <c r="E228" s="34"/>
      <c r="F228" s="34"/>
      <c r="G228" s="34"/>
      <c r="H228" s="34"/>
      <c r="I228" s="34"/>
    </row>
    <row r="229" spans="3:9">
      <c r="C229" s="34"/>
      <c r="D229" s="34"/>
      <c r="E229" s="34"/>
      <c r="F229" s="34"/>
      <c r="G229" s="34"/>
      <c r="H229" s="34"/>
      <c r="I229" s="34"/>
    </row>
    <row r="230" spans="3:9">
      <c r="C230" s="34"/>
      <c r="D230" s="34"/>
      <c r="E230" s="34"/>
      <c r="F230" s="34"/>
      <c r="G230" s="34"/>
      <c r="H230" s="34"/>
      <c r="I230" s="34"/>
    </row>
    <row r="231" spans="3:9">
      <c r="C231" s="34"/>
      <c r="D231" s="34"/>
      <c r="E231" s="34"/>
      <c r="F231" s="34"/>
      <c r="G231" s="34"/>
      <c r="H231" s="34"/>
      <c r="I231" s="34"/>
    </row>
    <row r="232" spans="3:9">
      <c r="C232" s="34"/>
      <c r="D232" s="34"/>
      <c r="E232" s="34"/>
      <c r="F232" s="34"/>
      <c r="G232" s="34"/>
      <c r="H232" s="34"/>
      <c r="I232" s="34"/>
    </row>
    <row r="233" spans="3:9">
      <c r="C233" s="34"/>
      <c r="D233" s="34"/>
      <c r="E233" s="34"/>
      <c r="F233" s="34"/>
      <c r="G233" s="34"/>
      <c r="H233" s="34"/>
      <c r="I233" s="34"/>
    </row>
    <row r="234" spans="3:9">
      <c r="C234" s="34"/>
      <c r="D234" s="34"/>
      <c r="E234" s="34"/>
      <c r="F234" s="34"/>
      <c r="G234" s="34"/>
      <c r="H234" s="34"/>
      <c r="I234" s="34"/>
    </row>
    <row r="235" spans="3:9">
      <c r="C235" s="34"/>
      <c r="D235" s="34"/>
      <c r="E235" s="34"/>
      <c r="F235" s="34"/>
      <c r="G235" s="34"/>
      <c r="H235" s="34"/>
      <c r="I235" s="34"/>
    </row>
    <row r="236" spans="3:9">
      <c r="C236" s="34"/>
      <c r="D236" s="34"/>
      <c r="E236" s="34"/>
      <c r="F236" s="34"/>
      <c r="G236" s="34"/>
      <c r="H236" s="34"/>
      <c r="I236" s="34"/>
    </row>
    <row r="237" spans="3:9">
      <c r="C237" s="34"/>
      <c r="D237" s="34"/>
      <c r="E237" s="34"/>
      <c r="F237" s="34"/>
      <c r="G237" s="34"/>
      <c r="H237" s="34"/>
      <c r="I237" s="34"/>
    </row>
    <row r="238" spans="3:9">
      <c r="C238" s="34"/>
      <c r="D238" s="34"/>
      <c r="E238" s="34"/>
      <c r="F238" s="34"/>
      <c r="G238" s="34"/>
      <c r="H238" s="34"/>
      <c r="I238" s="34"/>
    </row>
    <row r="239" spans="3:9">
      <c r="C239" s="34"/>
      <c r="D239" s="34"/>
      <c r="E239" s="34"/>
      <c r="F239" s="34"/>
      <c r="G239" s="34"/>
      <c r="H239" s="34"/>
      <c r="I239" s="34"/>
    </row>
    <row r="240" spans="3:9">
      <c r="C240" s="34"/>
      <c r="D240" s="34"/>
      <c r="E240" s="34"/>
      <c r="F240" s="34"/>
      <c r="G240" s="34"/>
      <c r="H240" s="34"/>
      <c r="I240" s="34"/>
    </row>
    <row r="241" spans="3:9">
      <c r="C241" s="34"/>
      <c r="D241" s="34"/>
      <c r="E241" s="34"/>
      <c r="F241" s="34"/>
      <c r="G241" s="34"/>
      <c r="H241" s="34"/>
      <c r="I241" s="34"/>
    </row>
    <row r="242" spans="3:9">
      <c r="C242" s="34"/>
      <c r="D242" s="34"/>
      <c r="E242" s="34"/>
      <c r="F242" s="34"/>
      <c r="G242" s="34"/>
      <c r="H242" s="34"/>
      <c r="I242" s="34"/>
    </row>
    <row r="243" spans="3:9">
      <c r="C243" s="34"/>
      <c r="D243" s="34"/>
      <c r="E243" s="34"/>
      <c r="F243" s="34"/>
      <c r="G243" s="34"/>
      <c r="H243" s="34"/>
      <c r="I243" s="34"/>
    </row>
    <row r="244" spans="3:9">
      <c r="C244" s="34"/>
      <c r="D244" s="34"/>
      <c r="E244" s="34"/>
      <c r="F244" s="34"/>
      <c r="G244" s="34"/>
      <c r="H244" s="34"/>
      <c r="I244" s="34"/>
    </row>
    <row r="245" spans="3:9">
      <c r="C245" s="34"/>
      <c r="D245" s="34"/>
      <c r="E245" s="34"/>
      <c r="F245" s="34"/>
      <c r="G245" s="34"/>
      <c r="H245" s="34"/>
      <c r="I245" s="34"/>
    </row>
    <row r="246" spans="3:9">
      <c r="C246" s="34"/>
      <c r="D246" s="34"/>
      <c r="E246" s="34"/>
      <c r="F246" s="34"/>
      <c r="G246" s="34"/>
      <c r="H246" s="34"/>
      <c r="I246" s="34"/>
    </row>
    <row r="247" spans="3:9">
      <c r="C247" s="34"/>
      <c r="D247" s="34"/>
      <c r="E247" s="34"/>
      <c r="F247" s="34"/>
      <c r="G247" s="34"/>
      <c r="H247" s="34"/>
      <c r="I247" s="34"/>
    </row>
    <row r="248" spans="3:9">
      <c r="C248" s="34"/>
      <c r="D248" s="34"/>
      <c r="E248" s="34"/>
      <c r="F248" s="34"/>
      <c r="G248" s="34"/>
      <c r="H248" s="34"/>
      <c r="I248" s="34"/>
    </row>
    <row r="249" spans="3:9">
      <c r="C249" s="34"/>
      <c r="D249" s="34"/>
      <c r="E249" s="34"/>
      <c r="F249" s="34"/>
      <c r="G249" s="34"/>
      <c r="H249" s="34"/>
      <c r="I249" s="34"/>
    </row>
    <row r="250" spans="3:9">
      <c r="C250" s="34"/>
      <c r="D250" s="34"/>
      <c r="E250" s="34"/>
      <c r="F250" s="34"/>
      <c r="G250" s="34"/>
      <c r="H250" s="34"/>
      <c r="I250" s="34"/>
    </row>
    <row r="251" spans="3:9">
      <c r="C251" s="34"/>
      <c r="D251" s="34"/>
      <c r="E251" s="34"/>
      <c r="F251" s="34"/>
      <c r="G251" s="34"/>
      <c r="H251" s="34"/>
      <c r="I251" s="34"/>
    </row>
    <row r="252" spans="3:9">
      <c r="C252" s="34"/>
      <c r="D252" s="34"/>
      <c r="E252" s="34"/>
      <c r="F252" s="34"/>
      <c r="G252" s="34"/>
      <c r="H252" s="34"/>
      <c r="I252" s="34"/>
    </row>
    <row r="253" spans="3:9">
      <c r="C253" s="34"/>
      <c r="D253" s="34"/>
      <c r="E253" s="34"/>
      <c r="F253" s="34"/>
      <c r="G253" s="34"/>
      <c r="H253" s="34"/>
      <c r="I253" s="34"/>
    </row>
    <row r="254" spans="3:9">
      <c r="C254" s="34"/>
      <c r="D254" s="34"/>
      <c r="E254" s="34"/>
      <c r="F254" s="34"/>
      <c r="G254" s="34"/>
      <c r="H254" s="34"/>
      <c r="I254" s="34"/>
    </row>
    <row r="255" spans="3:9">
      <c r="C255" s="34"/>
      <c r="D255" s="34"/>
      <c r="E255" s="34"/>
      <c r="F255" s="34"/>
      <c r="G255" s="34"/>
      <c r="H255" s="34"/>
      <c r="I255" s="34"/>
    </row>
    <row r="256" spans="3:9">
      <c r="C256" s="34"/>
      <c r="D256" s="34"/>
      <c r="E256" s="34"/>
      <c r="F256" s="34"/>
      <c r="G256" s="34"/>
      <c r="H256" s="34"/>
      <c r="I256" s="34"/>
    </row>
    <row r="257" spans="3:9">
      <c r="C257" s="34"/>
      <c r="D257" s="34"/>
      <c r="E257" s="34"/>
      <c r="F257" s="34"/>
      <c r="G257" s="34"/>
      <c r="H257" s="34"/>
      <c r="I257" s="34"/>
    </row>
    <row r="258" spans="3:9">
      <c r="C258" s="34"/>
      <c r="D258" s="34"/>
      <c r="E258" s="34"/>
      <c r="F258" s="34"/>
      <c r="G258" s="34"/>
      <c r="H258" s="34"/>
      <c r="I258" s="34"/>
    </row>
    <row r="259" spans="3:9">
      <c r="C259" s="34"/>
      <c r="D259" s="34"/>
      <c r="E259" s="34"/>
      <c r="F259" s="34"/>
      <c r="G259" s="34"/>
      <c r="H259" s="34"/>
      <c r="I259" s="34"/>
    </row>
    <row r="260" spans="3:9">
      <c r="C260" s="34"/>
      <c r="D260" s="34"/>
      <c r="E260" s="34"/>
      <c r="F260" s="34"/>
      <c r="G260" s="34"/>
      <c r="H260" s="34"/>
      <c r="I260" s="34"/>
    </row>
    <row r="261" spans="3:9">
      <c r="C261" s="34"/>
      <c r="D261" s="34"/>
      <c r="E261" s="34"/>
      <c r="F261" s="34"/>
      <c r="G261" s="34"/>
      <c r="H261" s="34"/>
      <c r="I261" s="34"/>
    </row>
    <row r="262" spans="3:9">
      <c r="C262" s="34"/>
      <c r="D262" s="34"/>
      <c r="E262" s="34"/>
      <c r="F262" s="34"/>
      <c r="G262" s="34"/>
      <c r="H262" s="34"/>
      <c r="I262" s="34"/>
    </row>
    <row r="263" spans="3:9">
      <c r="C263" s="34"/>
      <c r="D263" s="34"/>
      <c r="E263" s="34"/>
      <c r="F263" s="34"/>
      <c r="G263" s="34"/>
      <c r="H263" s="34"/>
      <c r="I263" s="34"/>
    </row>
    <row r="264" spans="3:9">
      <c r="C264" s="34"/>
      <c r="D264" s="34"/>
      <c r="E264" s="34"/>
      <c r="F264" s="34"/>
      <c r="G264" s="34"/>
      <c r="H264" s="34"/>
      <c r="I264" s="34"/>
    </row>
    <row r="265" spans="3:9">
      <c r="C265" s="34"/>
      <c r="D265" s="34"/>
      <c r="E265" s="34"/>
      <c r="F265" s="34"/>
      <c r="G265" s="34"/>
      <c r="H265" s="34"/>
      <c r="I265" s="34"/>
    </row>
    <row r="266" spans="3:9">
      <c r="C266" s="34"/>
      <c r="D266" s="34"/>
      <c r="E266" s="34"/>
      <c r="F266" s="34"/>
      <c r="G266" s="34"/>
      <c r="H266" s="34"/>
      <c r="I266" s="34"/>
    </row>
    <row r="267" spans="3:9">
      <c r="C267" s="34"/>
      <c r="D267" s="34"/>
      <c r="E267" s="34"/>
      <c r="F267" s="34"/>
      <c r="G267" s="34"/>
      <c r="H267" s="34"/>
      <c r="I267" s="34"/>
    </row>
    <row r="268" spans="3:9">
      <c r="C268" s="34"/>
      <c r="D268" s="34"/>
      <c r="E268" s="34"/>
      <c r="F268" s="34"/>
      <c r="G268" s="34"/>
      <c r="H268" s="34"/>
      <c r="I268" s="34"/>
    </row>
    <row r="269" spans="3:9">
      <c r="C269" s="34"/>
      <c r="D269" s="34"/>
      <c r="E269" s="34"/>
      <c r="F269" s="34"/>
      <c r="G269" s="34"/>
      <c r="H269" s="34"/>
      <c r="I269" s="34"/>
    </row>
    <row r="270" spans="3:9">
      <c r="C270" s="34"/>
      <c r="D270" s="34"/>
      <c r="E270" s="34"/>
      <c r="F270" s="34"/>
      <c r="G270" s="34"/>
      <c r="H270" s="34"/>
      <c r="I270" s="34"/>
    </row>
    <row r="271" spans="3:9">
      <c r="C271" s="34"/>
      <c r="D271" s="34"/>
      <c r="E271" s="34"/>
      <c r="F271" s="34"/>
      <c r="G271" s="34"/>
      <c r="H271" s="34"/>
      <c r="I271" s="34"/>
    </row>
    <row r="272" spans="3:9">
      <c r="C272" s="34"/>
      <c r="D272" s="34"/>
      <c r="E272" s="34"/>
      <c r="F272" s="34"/>
      <c r="G272" s="34"/>
      <c r="H272" s="34"/>
      <c r="I272" s="34"/>
    </row>
    <row r="273" spans="3:9">
      <c r="C273" s="34"/>
      <c r="D273" s="34"/>
      <c r="E273" s="34"/>
      <c r="F273" s="34"/>
      <c r="G273" s="34"/>
      <c r="H273" s="34"/>
      <c r="I273" s="34"/>
    </row>
    <row r="274" spans="3:9">
      <c r="C274" s="34"/>
      <c r="D274" s="34"/>
      <c r="E274" s="34"/>
      <c r="F274" s="34"/>
      <c r="G274" s="34"/>
      <c r="H274" s="34"/>
      <c r="I274" s="34"/>
    </row>
    <row r="275" spans="3:9">
      <c r="C275" s="34"/>
      <c r="D275" s="34"/>
      <c r="E275" s="34"/>
      <c r="F275" s="34"/>
      <c r="G275" s="34"/>
      <c r="H275" s="34"/>
      <c r="I275" s="34"/>
    </row>
    <row r="276" spans="3:9">
      <c r="C276" s="34"/>
      <c r="D276" s="34"/>
      <c r="E276" s="34"/>
      <c r="F276" s="34"/>
      <c r="G276" s="34"/>
      <c r="H276" s="34"/>
      <c r="I276" s="34"/>
    </row>
    <row r="277" spans="3:9">
      <c r="C277" s="34"/>
      <c r="D277" s="34"/>
      <c r="E277" s="34"/>
      <c r="F277" s="34"/>
      <c r="G277" s="34"/>
      <c r="H277" s="34"/>
      <c r="I277" s="34"/>
    </row>
    <row r="278" spans="3:9">
      <c r="C278" s="34"/>
      <c r="D278" s="34"/>
      <c r="E278" s="34"/>
      <c r="F278" s="34"/>
      <c r="G278" s="34"/>
      <c r="H278" s="34"/>
      <c r="I278" s="34"/>
    </row>
    <row r="279" spans="3:9">
      <c r="C279" s="34"/>
      <c r="D279" s="34"/>
      <c r="E279" s="34"/>
      <c r="F279" s="34"/>
      <c r="G279" s="34"/>
      <c r="H279" s="34"/>
      <c r="I279" s="34"/>
    </row>
    <row r="280" spans="3:9">
      <c r="C280" s="34"/>
      <c r="D280" s="34"/>
      <c r="E280" s="34"/>
      <c r="F280" s="34"/>
      <c r="G280" s="34"/>
      <c r="H280" s="34"/>
      <c r="I280" s="34"/>
    </row>
    <row r="281" spans="3:9">
      <c r="C281" s="34"/>
      <c r="D281" s="34"/>
      <c r="E281" s="34"/>
      <c r="F281" s="34"/>
      <c r="G281" s="34"/>
      <c r="H281" s="34"/>
      <c r="I281" s="34"/>
    </row>
    <row r="282" spans="3:9">
      <c r="C282" s="34"/>
      <c r="D282" s="34"/>
      <c r="E282" s="34"/>
      <c r="F282" s="34"/>
      <c r="G282" s="34"/>
      <c r="H282" s="34"/>
      <c r="I282" s="34"/>
    </row>
    <row r="283" spans="3:9">
      <c r="C283" s="34"/>
      <c r="D283" s="34"/>
      <c r="E283" s="34"/>
      <c r="F283" s="34"/>
      <c r="G283" s="34"/>
      <c r="H283" s="34"/>
      <c r="I283" s="34"/>
    </row>
    <row r="284" spans="3:9">
      <c r="C284" s="34"/>
      <c r="D284" s="34"/>
      <c r="E284" s="34"/>
      <c r="F284" s="34"/>
      <c r="G284" s="34"/>
      <c r="H284" s="34"/>
      <c r="I284" s="34"/>
    </row>
    <row r="285" spans="3:9">
      <c r="C285" s="34"/>
      <c r="D285" s="34"/>
      <c r="E285" s="34"/>
      <c r="F285" s="34"/>
      <c r="G285" s="34"/>
      <c r="H285" s="34"/>
      <c r="I285" s="34"/>
    </row>
    <row r="286" spans="3:9">
      <c r="C286" s="34"/>
      <c r="D286" s="34"/>
      <c r="E286" s="34"/>
      <c r="F286" s="34"/>
      <c r="G286" s="34"/>
      <c r="H286" s="34"/>
      <c r="I286" s="34"/>
    </row>
    <row r="287" spans="3:9">
      <c r="C287" s="34"/>
      <c r="D287" s="34"/>
      <c r="E287" s="34"/>
      <c r="F287" s="34"/>
      <c r="G287" s="34"/>
      <c r="H287" s="34"/>
      <c r="I287" s="34"/>
    </row>
    <row r="288" spans="3:9">
      <c r="C288" s="34"/>
      <c r="D288" s="34"/>
      <c r="E288" s="34"/>
      <c r="F288" s="34"/>
      <c r="G288" s="34"/>
      <c r="H288" s="34"/>
      <c r="I288" s="34"/>
    </row>
    <row r="289" spans="3:9">
      <c r="C289" s="34"/>
      <c r="D289" s="34"/>
      <c r="E289" s="34"/>
      <c r="F289" s="34"/>
      <c r="G289" s="34"/>
      <c r="H289" s="34"/>
      <c r="I289" s="34"/>
    </row>
    <row r="290" spans="3:9">
      <c r="C290" s="34"/>
      <c r="D290" s="34"/>
      <c r="E290" s="34"/>
      <c r="F290" s="34"/>
      <c r="G290" s="34"/>
      <c r="H290" s="34"/>
      <c r="I290" s="34"/>
    </row>
    <row r="291" spans="3:9">
      <c r="C291" s="34"/>
      <c r="D291" s="34"/>
      <c r="E291" s="34"/>
      <c r="F291" s="34"/>
      <c r="G291" s="34"/>
      <c r="H291" s="34"/>
      <c r="I291" s="34"/>
    </row>
    <row r="292" spans="3:9">
      <c r="C292" s="34"/>
      <c r="D292" s="34"/>
      <c r="E292" s="34"/>
      <c r="F292" s="34"/>
      <c r="G292" s="34"/>
      <c r="H292" s="34"/>
      <c r="I292" s="34"/>
    </row>
    <row r="293" spans="3:9">
      <c r="C293" s="34"/>
      <c r="D293" s="34"/>
      <c r="E293" s="34"/>
      <c r="F293" s="34"/>
      <c r="G293" s="34"/>
      <c r="H293" s="34"/>
      <c r="I293" s="34"/>
    </row>
    <row r="294" spans="3:9">
      <c r="C294" s="34"/>
      <c r="D294" s="34"/>
      <c r="E294" s="34"/>
      <c r="F294" s="34"/>
      <c r="G294" s="34"/>
      <c r="H294" s="34"/>
      <c r="I294" s="34"/>
    </row>
    <row r="295" spans="3:9">
      <c r="C295" s="34"/>
      <c r="D295" s="34"/>
      <c r="E295" s="34"/>
      <c r="F295" s="34"/>
      <c r="G295" s="34"/>
      <c r="H295" s="34"/>
      <c r="I295" s="34"/>
    </row>
    <row r="296" spans="3:9">
      <c r="C296" s="34"/>
      <c r="D296" s="34"/>
      <c r="E296" s="34"/>
      <c r="F296" s="34"/>
      <c r="G296" s="34"/>
      <c r="H296" s="34"/>
      <c r="I296" s="34"/>
    </row>
    <row r="297" spans="3:9">
      <c r="C297" s="34"/>
      <c r="D297" s="34"/>
      <c r="E297" s="34"/>
      <c r="F297" s="34"/>
      <c r="G297" s="34"/>
      <c r="H297" s="34"/>
      <c r="I297" s="34"/>
    </row>
    <row r="298" spans="3:9">
      <c r="C298" s="34"/>
      <c r="D298" s="34"/>
      <c r="E298" s="34"/>
      <c r="F298" s="34"/>
      <c r="G298" s="34"/>
      <c r="H298" s="34"/>
      <c r="I298" s="34"/>
    </row>
    <row r="299" spans="3:9">
      <c r="C299" s="34"/>
      <c r="D299" s="34"/>
      <c r="E299" s="34"/>
      <c r="F299" s="34"/>
      <c r="G299" s="34"/>
      <c r="H299" s="34"/>
      <c r="I299" s="34"/>
    </row>
    <row r="300" spans="3:9">
      <c r="C300" s="34"/>
      <c r="D300" s="34"/>
      <c r="E300" s="34"/>
      <c r="F300" s="34"/>
      <c r="G300" s="34"/>
      <c r="H300" s="34"/>
      <c r="I300" s="34"/>
    </row>
    <row r="301" spans="3:9">
      <c r="C301" s="34"/>
      <c r="D301" s="34"/>
      <c r="E301" s="34"/>
      <c r="F301" s="34"/>
      <c r="G301" s="34"/>
      <c r="H301" s="34"/>
      <c r="I301" s="34"/>
    </row>
    <row r="302" spans="3:9">
      <c r="C302" s="34"/>
      <c r="D302" s="34"/>
      <c r="E302" s="34"/>
      <c r="F302" s="34"/>
      <c r="G302" s="34"/>
      <c r="H302" s="34"/>
      <c r="I302" s="34"/>
    </row>
    <row r="303" spans="3:9">
      <c r="C303" s="34"/>
      <c r="D303" s="34"/>
      <c r="E303" s="34"/>
      <c r="F303" s="34"/>
      <c r="G303" s="34"/>
      <c r="H303" s="34"/>
      <c r="I303" s="34"/>
    </row>
    <row r="304" spans="3:9">
      <c r="C304" s="34"/>
      <c r="D304" s="34"/>
      <c r="E304" s="34"/>
      <c r="F304" s="34"/>
      <c r="G304" s="34"/>
      <c r="H304" s="34"/>
      <c r="I304" s="34"/>
    </row>
    <row r="305" spans="3:9">
      <c r="C305" s="34"/>
      <c r="D305" s="34"/>
      <c r="E305" s="34"/>
      <c r="F305" s="34"/>
      <c r="G305" s="34"/>
      <c r="H305" s="34"/>
      <c r="I305" s="34"/>
    </row>
    <row r="306" spans="3:9">
      <c r="C306" s="34"/>
      <c r="D306" s="34"/>
      <c r="E306" s="34"/>
      <c r="F306" s="34"/>
      <c r="G306" s="34"/>
      <c r="H306" s="34"/>
      <c r="I306" s="34"/>
    </row>
    <row r="307" spans="3:9">
      <c r="C307" s="34"/>
      <c r="D307" s="34"/>
      <c r="E307" s="34"/>
      <c r="F307" s="34"/>
      <c r="G307" s="34"/>
      <c r="H307" s="34"/>
      <c r="I307" s="34"/>
    </row>
    <row r="308" spans="3:9">
      <c r="C308" s="34"/>
      <c r="D308" s="34"/>
      <c r="E308" s="34"/>
      <c r="F308" s="34"/>
      <c r="G308" s="34"/>
      <c r="H308" s="34"/>
      <c r="I308" s="34"/>
    </row>
    <row r="309" spans="3:9">
      <c r="C309" s="34"/>
      <c r="D309" s="34"/>
      <c r="E309" s="34"/>
      <c r="F309" s="34"/>
      <c r="G309" s="34"/>
      <c r="H309" s="34"/>
      <c r="I309" s="34"/>
    </row>
    <row r="310" spans="3:9">
      <c r="C310" s="34"/>
      <c r="D310" s="34"/>
      <c r="E310" s="34"/>
      <c r="F310" s="34"/>
      <c r="G310" s="34"/>
      <c r="H310" s="34"/>
      <c r="I310" s="34"/>
    </row>
    <row r="311" spans="3:9">
      <c r="C311" s="34"/>
      <c r="D311" s="34"/>
      <c r="E311" s="34"/>
      <c r="F311" s="34"/>
      <c r="G311" s="34"/>
      <c r="H311" s="34"/>
      <c r="I311" s="34"/>
    </row>
    <row r="312" spans="3:9">
      <c r="C312" s="34"/>
      <c r="D312" s="34"/>
      <c r="E312" s="34"/>
      <c r="F312" s="34"/>
      <c r="G312" s="34"/>
      <c r="H312" s="34"/>
      <c r="I312" s="34"/>
    </row>
    <row r="313" spans="3:9">
      <c r="C313" s="34"/>
      <c r="D313" s="34"/>
      <c r="E313" s="34"/>
      <c r="F313" s="34"/>
      <c r="G313" s="34"/>
      <c r="H313" s="34"/>
      <c r="I313" s="34"/>
    </row>
    <row r="314" spans="3:9">
      <c r="C314" s="34"/>
      <c r="D314" s="34"/>
      <c r="E314" s="34"/>
      <c r="F314" s="34"/>
      <c r="G314" s="34"/>
      <c r="H314" s="34"/>
      <c r="I314" s="34"/>
    </row>
    <row r="315" spans="3:9">
      <c r="C315" s="34"/>
      <c r="D315" s="34"/>
      <c r="E315" s="34"/>
      <c r="F315" s="34"/>
      <c r="G315" s="34"/>
      <c r="H315" s="34"/>
      <c r="I315" s="34"/>
    </row>
    <row r="316" spans="3:9">
      <c r="C316" s="34"/>
      <c r="D316" s="34"/>
      <c r="E316" s="34"/>
      <c r="F316" s="34"/>
      <c r="G316" s="34"/>
      <c r="H316" s="34"/>
      <c r="I316" s="34"/>
    </row>
    <row r="317" spans="3:9">
      <c r="C317" s="34"/>
      <c r="D317" s="34"/>
      <c r="E317" s="34"/>
      <c r="F317" s="34"/>
      <c r="G317" s="34"/>
      <c r="H317" s="34"/>
      <c r="I317" s="34"/>
    </row>
    <row r="318" spans="3:9">
      <c r="C318" s="34"/>
      <c r="D318" s="34"/>
      <c r="E318" s="34"/>
      <c r="F318" s="34"/>
      <c r="G318" s="34"/>
      <c r="H318" s="34"/>
      <c r="I318" s="34"/>
    </row>
    <row r="319" spans="3:9">
      <c r="C319" s="34"/>
      <c r="D319" s="34"/>
      <c r="E319" s="34"/>
      <c r="F319" s="34"/>
      <c r="G319" s="34"/>
      <c r="H319" s="34"/>
      <c r="I319" s="34"/>
    </row>
    <row r="320" spans="3:9">
      <c r="C320" s="34"/>
      <c r="D320" s="34"/>
      <c r="E320" s="34"/>
      <c r="F320" s="34"/>
      <c r="G320" s="34"/>
      <c r="H320" s="34"/>
      <c r="I320" s="34"/>
    </row>
    <row r="321" spans="3:9">
      <c r="C321" s="34"/>
      <c r="D321" s="34"/>
      <c r="E321" s="34"/>
      <c r="F321" s="34"/>
      <c r="G321" s="34"/>
      <c r="H321" s="34"/>
      <c r="I321" s="34"/>
    </row>
    <row r="322" spans="3:9">
      <c r="C322" s="34"/>
      <c r="D322" s="34"/>
      <c r="E322" s="34"/>
      <c r="F322" s="34"/>
      <c r="G322" s="34"/>
      <c r="H322" s="34"/>
      <c r="I322" s="34"/>
    </row>
    <row r="323" spans="3:9">
      <c r="C323" s="34"/>
      <c r="D323" s="34"/>
      <c r="E323" s="34"/>
      <c r="F323" s="34"/>
      <c r="G323" s="34"/>
      <c r="H323" s="34"/>
      <c r="I323" s="34"/>
    </row>
    <row r="324" spans="3:9">
      <c r="C324" s="34"/>
      <c r="D324" s="34"/>
      <c r="E324" s="34"/>
      <c r="F324" s="34"/>
      <c r="G324" s="34"/>
      <c r="H324" s="34"/>
      <c r="I324" s="34"/>
    </row>
    <row r="325" spans="3:9">
      <c r="C325" s="34"/>
      <c r="D325" s="34"/>
      <c r="E325" s="34"/>
      <c r="F325" s="34"/>
      <c r="G325" s="34"/>
      <c r="H325" s="34"/>
      <c r="I325" s="34"/>
    </row>
    <row r="326" spans="3:9">
      <c r="C326" s="34"/>
      <c r="D326" s="34"/>
      <c r="E326" s="34"/>
      <c r="F326" s="34"/>
      <c r="G326" s="34"/>
      <c r="H326" s="34"/>
      <c r="I326" s="34"/>
    </row>
    <row r="327" spans="3:9">
      <c r="C327" s="34"/>
      <c r="D327" s="34"/>
      <c r="E327" s="34"/>
      <c r="F327" s="34"/>
      <c r="G327" s="34"/>
      <c r="H327" s="34"/>
      <c r="I327" s="34"/>
    </row>
    <row r="328" spans="3:9">
      <c r="C328" s="34"/>
      <c r="D328" s="34"/>
      <c r="E328" s="34"/>
      <c r="F328" s="34"/>
      <c r="G328" s="34"/>
      <c r="H328" s="34"/>
      <c r="I328" s="34"/>
    </row>
    <row r="329" spans="3:9">
      <c r="C329" s="34"/>
      <c r="D329" s="34"/>
      <c r="E329" s="34"/>
      <c r="F329" s="34"/>
      <c r="G329" s="34"/>
      <c r="H329" s="34"/>
      <c r="I329" s="34"/>
    </row>
    <row r="330" spans="3:9">
      <c r="C330" s="34"/>
      <c r="D330" s="34"/>
      <c r="E330" s="34"/>
      <c r="F330" s="34"/>
      <c r="G330" s="34"/>
      <c r="H330" s="34"/>
      <c r="I330" s="34"/>
    </row>
    <row r="331" spans="3:9">
      <c r="C331" s="34"/>
      <c r="D331" s="34"/>
      <c r="E331" s="34"/>
      <c r="F331" s="34"/>
      <c r="G331" s="34"/>
      <c r="H331" s="34"/>
      <c r="I331" s="34"/>
    </row>
    <row r="332" spans="3:9">
      <c r="C332" s="34"/>
      <c r="D332" s="34"/>
      <c r="E332" s="34"/>
      <c r="F332" s="34"/>
      <c r="G332" s="34"/>
      <c r="H332" s="34"/>
      <c r="I332" s="34"/>
    </row>
    <row r="333" spans="3:9">
      <c r="C333" s="34"/>
      <c r="D333" s="34"/>
      <c r="E333" s="34"/>
      <c r="F333" s="34"/>
      <c r="G333" s="34"/>
      <c r="H333" s="34"/>
      <c r="I333" s="34"/>
    </row>
    <row r="334" spans="3:9">
      <c r="C334" s="34"/>
      <c r="D334" s="34"/>
      <c r="E334" s="34"/>
      <c r="F334" s="34"/>
      <c r="G334" s="34"/>
      <c r="H334" s="34"/>
      <c r="I334" s="34"/>
    </row>
    <row r="335" spans="3:9">
      <c r="C335" s="34"/>
      <c r="D335" s="34"/>
      <c r="E335" s="34"/>
      <c r="F335" s="34"/>
      <c r="G335" s="34"/>
      <c r="H335" s="34"/>
      <c r="I335" s="34"/>
    </row>
    <row r="336" spans="3:9">
      <c r="C336" s="34"/>
      <c r="D336" s="34"/>
      <c r="E336" s="34"/>
      <c r="F336" s="34"/>
      <c r="G336" s="34"/>
      <c r="H336" s="34"/>
      <c r="I336" s="34"/>
    </row>
    <row r="337" spans="3:9">
      <c r="C337" s="34"/>
      <c r="D337" s="34"/>
      <c r="E337" s="34"/>
      <c r="F337" s="34"/>
      <c r="G337" s="34"/>
      <c r="H337" s="34"/>
      <c r="I337" s="34"/>
    </row>
    <row r="338" spans="3:9">
      <c r="C338" s="34"/>
      <c r="D338" s="34"/>
      <c r="E338" s="34"/>
      <c r="F338" s="34"/>
      <c r="G338" s="34"/>
      <c r="H338" s="34"/>
      <c r="I338" s="34"/>
    </row>
    <row r="339" spans="3:9">
      <c r="C339" s="34"/>
      <c r="D339" s="34"/>
      <c r="E339" s="34"/>
      <c r="F339" s="34"/>
      <c r="G339" s="34"/>
      <c r="H339" s="34"/>
      <c r="I339" s="34"/>
    </row>
    <row r="340" spans="3:9">
      <c r="C340" s="34"/>
      <c r="D340" s="34"/>
      <c r="E340" s="34"/>
      <c r="F340" s="34"/>
      <c r="G340" s="34"/>
      <c r="H340" s="34"/>
      <c r="I340" s="34"/>
    </row>
    <row r="341" spans="3:9">
      <c r="C341" s="34"/>
      <c r="D341" s="34"/>
      <c r="E341" s="34"/>
      <c r="F341" s="34"/>
      <c r="G341" s="34"/>
      <c r="H341" s="34"/>
      <c r="I341" s="34"/>
    </row>
    <row r="342" spans="3:9">
      <c r="C342" s="34"/>
      <c r="D342" s="34"/>
      <c r="E342" s="34"/>
      <c r="F342" s="34"/>
      <c r="G342" s="34"/>
      <c r="H342" s="34"/>
      <c r="I342" s="34"/>
    </row>
    <row r="343" spans="3:9">
      <c r="C343" s="34"/>
      <c r="D343" s="34"/>
      <c r="E343" s="34"/>
      <c r="F343" s="34"/>
      <c r="G343" s="34"/>
      <c r="H343" s="34"/>
      <c r="I343" s="34"/>
    </row>
    <row r="344" spans="3:9">
      <c r="C344" s="34"/>
      <c r="D344" s="34"/>
      <c r="E344" s="34"/>
      <c r="F344" s="34"/>
      <c r="G344" s="34"/>
      <c r="H344" s="34"/>
      <c r="I344" s="34"/>
    </row>
    <row r="345" spans="3:9">
      <c r="C345" s="34"/>
      <c r="D345" s="34"/>
      <c r="E345" s="34"/>
      <c r="F345" s="34"/>
      <c r="G345" s="34"/>
      <c r="H345" s="34"/>
      <c r="I345" s="34"/>
    </row>
    <row r="346" spans="3:9">
      <c r="C346" s="34"/>
      <c r="D346" s="34"/>
      <c r="E346" s="34"/>
      <c r="F346" s="34"/>
      <c r="G346" s="34"/>
      <c r="H346" s="34"/>
      <c r="I346" s="34"/>
    </row>
    <row r="347" spans="3:9">
      <c r="C347" s="34"/>
      <c r="D347" s="34"/>
      <c r="E347" s="34"/>
      <c r="F347" s="34"/>
      <c r="G347" s="34"/>
      <c r="H347" s="34"/>
      <c r="I347" s="34"/>
    </row>
    <row r="348" spans="3:9">
      <c r="C348" s="34"/>
      <c r="D348" s="34"/>
      <c r="E348" s="34"/>
      <c r="F348" s="34"/>
      <c r="G348" s="34"/>
      <c r="H348" s="34"/>
      <c r="I348" s="34"/>
    </row>
    <row r="349" spans="3:9">
      <c r="C349" s="34"/>
      <c r="D349" s="34"/>
      <c r="E349" s="34"/>
      <c r="F349" s="34"/>
      <c r="G349" s="34"/>
      <c r="H349" s="34"/>
      <c r="I349" s="34"/>
    </row>
    <row r="350" spans="3:9">
      <c r="C350" s="34"/>
      <c r="D350" s="34"/>
      <c r="E350" s="34"/>
      <c r="F350" s="34"/>
      <c r="G350" s="34"/>
      <c r="H350" s="34"/>
      <c r="I350" s="34"/>
    </row>
    <row r="351" spans="3:9">
      <c r="C351" s="34"/>
      <c r="D351" s="34"/>
      <c r="E351" s="34"/>
      <c r="F351" s="34"/>
      <c r="G351" s="34"/>
      <c r="H351" s="34"/>
      <c r="I351" s="34"/>
    </row>
    <row r="352" spans="3:9">
      <c r="C352" s="34"/>
      <c r="D352" s="34"/>
      <c r="E352" s="34"/>
      <c r="F352" s="34"/>
      <c r="G352" s="34"/>
      <c r="H352" s="34"/>
      <c r="I352" s="34"/>
    </row>
    <row r="353" spans="3:9">
      <c r="C353" s="34"/>
      <c r="D353" s="34"/>
      <c r="E353" s="34"/>
      <c r="F353" s="34"/>
      <c r="G353" s="34"/>
      <c r="H353" s="34"/>
      <c r="I353" s="34"/>
    </row>
    <row r="354" spans="3:9">
      <c r="C354" s="34"/>
      <c r="D354" s="34"/>
      <c r="E354" s="34"/>
      <c r="F354" s="34"/>
      <c r="G354" s="34"/>
      <c r="H354" s="34"/>
      <c r="I354" s="34"/>
    </row>
    <row r="355" spans="3:9">
      <c r="C355" s="34"/>
      <c r="D355" s="34"/>
      <c r="E355" s="34"/>
      <c r="F355" s="34"/>
      <c r="G355" s="34"/>
      <c r="H355" s="34"/>
      <c r="I355" s="34"/>
    </row>
    <row r="356" spans="3:9">
      <c r="C356" s="34"/>
      <c r="D356" s="34"/>
      <c r="E356" s="34"/>
      <c r="F356" s="34"/>
      <c r="G356" s="34"/>
      <c r="H356" s="34"/>
      <c r="I356" s="34"/>
    </row>
    <row r="357" spans="3:9">
      <c r="C357" s="34"/>
      <c r="D357" s="34"/>
      <c r="E357" s="34"/>
      <c r="F357" s="34"/>
      <c r="G357" s="34"/>
      <c r="H357" s="34"/>
      <c r="I357" s="34"/>
    </row>
    <row r="358" spans="3:9">
      <c r="C358" s="34"/>
      <c r="D358" s="34"/>
      <c r="E358" s="34"/>
      <c r="F358" s="34"/>
      <c r="G358" s="34"/>
      <c r="H358" s="34"/>
      <c r="I358" s="34"/>
    </row>
    <row r="359" spans="3:9">
      <c r="C359" s="34"/>
      <c r="D359" s="34"/>
      <c r="E359" s="34"/>
      <c r="F359" s="34"/>
      <c r="G359" s="34"/>
      <c r="H359" s="34"/>
      <c r="I359" s="34"/>
    </row>
    <row r="360" spans="3:9">
      <c r="C360" s="34"/>
      <c r="D360" s="34"/>
      <c r="E360" s="34"/>
      <c r="F360" s="34"/>
      <c r="G360" s="34"/>
      <c r="H360" s="34"/>
      <c r="I360" s="34"/>
    </row>
    <row r="361" spans="3:9">
      <c r="C361" s="34"/>
      <c r="D361" s="34"/>
      <c r="E361" s="34"/>
      <c r="F361" s="34"/>
      <c r="G361" s="34"/>
      <c r="H361" s="34"/>
      <c r="I361" s="34"/>
    </row>
    <row r="362" spans="3:9">
      <c r="C362" s="34"/>
      <c r="D362" s="34"/>
      <c r="E362" s="34"/>
      <c r="F362" s="34"/>
      <c r="G362" s="34"/>
      <c r="H362" s="34"/>
      <c r="I362" s="34"/>
    </row>
    <row r="363" spans="3:9">
      <c r="C363" s="34"/>
      <c r="D363" s="34"/>
      <c r="E363" s="34"/>
      <c r="F363" s="34"/>
      <c r="G363" s="34"/>
      <c r="H363" s="34"/>
      <c r="I363" s="34"/>
    </row>
    <row r="364" spans="3:9">
      <c r="C364" s="34"/>
      <c r="D364" s="34"/>
      <c r="E364" s="34"/>
      <c r="F364" s="34"/>
      <c r="G364" s="34"/>
      <c r="H364" s="34"/>
      <c r="I364" s="34"/>
    </row>
    <row r="365" spans="3:9">
      <c r="C365" s="34"/>
      <c r="D365" s="34"/>
      <c r="E365" s="34"/>
      <c r="F365" s="34"/>
      <c r="G365" s="34"/>
      <c r="H365" s="34"/>
      <c r="I365" s="34"/>
    </row>
    <row r="366" spans="3:9">
      <c r="C366" s="34"/>
      <c r="D366" s="34"/>
      <c r="E366" s="34"/>
      <c r="F366" s="34"/>
      <c r="G366" s="34"/>
      <c r="H366" s="34"/>
      <c r="I366" s="34"/>
    </row>
    <row r="367" spans="3:9">
      <c r="C367" s="34"/>
      <c r="D367" s="34"/>
      <c r="E367" s="34"/>
      <c r="F367" s="34"/>
      <c r="G367" s="34"/>
      <c r="H367" s="34"/>
      <c r="I367" s="34"/>
    </row>
    <row r="368" spans="3:9">
      <c r="C368" s="34"/>
      <c r="D368" s="34"/>
      <c r="E368" s="34"/>
      <c r="F368" s="34"/>
      <c r="G368" s="34"/>
      <c r="H368" s="34"/>
      <c r="I368" s="34"/>
    </row>
    <row r="369" spans="3:9">
      <c r="C369" s="34"/>
      <c r="D369" s="34"/>
      <c r="E369" s="34"/>
      <c r="F369" s="34"/>
      <c r="G369" s="34"/>
      <c r="H369" s="34"/>
      <c r="I369" s="34"/>
    </row>
    <row r="370" spans="3:9">
      <c r="C370" s="34"/>
      <c r="D370" s="34"/>
      <c r="E370" s="34"/>
      <c r="F370" s="34"/>
      <c r="G370" s="34"/>
      <c r="H370" s="34"/>
      <c r="I370" s="34"/>
    </row>
    <row r="371" spans="3:9">
      <c r="C371" s="34"/>
      <c r="D371" s="34"/>
      <c r="E371" s="34"/>
      <c r="F371" s="34"/>
      <c r="G371" s="34"/>
      <c r="H371" s="34"/>
      <c r="I371" s="34"/>
    </row>
    <row r="372" spans="3:9">
      <c r="C372" s="34"/>
      <c r="D372" s="34"/>
      <c r="E372" s="34"/>
      <c r="F372" s="34"/>
      <c r="G372" s="34"/>
      <c r="H372" s="34"/>
      <c r="I372" s="34"/>
    </row>
    <row r="373" spans="3:9">
      <c r="C373" s="34"/>
      <c r="D373" s="34"/>
      <c r="E373" s="34"/>
      <c r="F373" s="34"/>
      <c r="G373" s="34"/>
      <c r="H373" s="34"/>
      <c r="I373" s="34"/>
    </row>
    <row r="374" spans="3:9">
      <c r="C374" s="34"/>
      <c r="D374" s="34"/>
      <c r="E374" s="34"/>
      <c r="F374" s="34"/>
      <c r="G374" s="34"/>
      <c r="H374" s="34"/>
      <c r="I374" s="34"/>
    </row>
    <row r="375" spans="3:9">
      <c r="C375" s="34"/>
      <c r="D375" s="34"/>
      <c r="E375" s="34"/>
      <c r="F375" s="34"/>
      <c r="G375" s="34"/>
      <c r="H375" s="34"/>
      <c r="I375" s="34"/>
    </row>
    <row r="376" spans="3:9">
      <c r="C376" s="34"/>
      <c r="D376" s="34"/>
      <c r="E376" s="34"/>
      <c r="F376" s="34"/>
      <c r="G376" s="34"/>
      <c r="H376" s="34"/>
      <c r="I376" s="34"/>
    </row>
    <row r="377" spans="3:9">
      <c r="C377" s="34"/>
      <c r="D377" s="34"/>
      <c r="E377" s="34"/>
      <c r="F377" s="34"/>
      <c r="G377" s="34"/>
      <c r="H377" s="34"/>
      <c r="I377" s="34"/>
    </row>
    <row r="378" spans="3:9">
      <c r="C378" s="34"/>
      <c r="D378" s="34"/>
      <c r="E378" s="34"/>
      <c r="F378" s="34"/>
      <c r="G378" s="34"/>
      <c r="H378" s="34"/>
      <c r="I378" s="34"/>
    </row>
    <row r="379" spans="3:9">
      <c r="C379" s="34"/>
      <c r="D379" s="34"/>
      <c r="E379" s="34"/>
      <c r="F379" s="34"/>
      <c r="G379" s="34"/>
      <c r="H379" s="34"/>
      <c r="I379" s="34"/>
    </row>
    <row r="380" spans="3:9">
      <c r="C380" s="34"/>
      <c r="D380" s="34"/>
      <c r="E380" s="34"/>
      <c r="F380" s="34"/>
      <c r="G380" s="34"/>
      <c r="H380" s="34"/>
      <c r="I380" s="34"/>
    </row>
    <row r="381" spans="3:9">
      <c r="C381" s="34"/>
      <c r="D381" s="34"/>
      <c r="E381" s="34"/>
      <c r="F381" s="34"/>
      <c r="G381" s="34"/>
      <c r="H381" s="34"/>
      <c r="I381" s="34"/>
    </row>
    <row r="382" spans="3:9">
      <c r="C382" s="34"/>
      <c r="D382" s="34"/>
      <c r="E382" s="34"/>
      <c r="F382" s="34"/>
      <c r="G382" s="34"/>
      <c r="H382" s="34"/>
      <c r="I382" s="34"/>
    </row>
    <row r="383" spans="3:9">
      <c r="C383" s="34"/>
      <c r="D383" s="34"/>
      <c r="E383" s="34"/>
      <c r="F383" s="34"/>
      <c r="G383" s="34"/>
      <c r="H383" s="34"/>
      <c r="I383" s="34"/>
    </row>
    <row r="384" spans="3:9">
      <c r="C384" s="34"/>
      <c r="D384" s="34"/>
      <c r="E384" s="34"/>
      <c r="F384" s="34"/>
      <c r="G384" s="34"/>
      <c r="H384" s="34"/>
      <c r="I384" s="34"/>
    </row>
    <row r="385" spans="3:9">
      <c r="C385" s="34"/>
      <c r="D385" s="34"/>
      <c r="E385" s="34"/>
      <c r="F385" s="34"/>
      <c r="G385" s="34"/>
      <c r="H385" s="34"/>
      <c r="I385" s="34"/>
    </row>
    <row r="386" spans="3:9">
      <c r="C386" s="34"/>
      <c r="D386" s="34"/>
      <c r="E386" s="34"/>
      <c r="F386" s="34"/>
      <c r="G386" s="34"/>
      <c r="H386" s="34"/>
      <c r="I386" s="34"/>
    </row>
    <row r="387" spans="3:9">
      <c r="C387" s="34"/>
      <c r="D387" s="34"/>
      <c r="E387" s="34"/>
      <c r="F387" s="34"/>
      <c r="G387" s="34"/>
      <c r="H387" s="34"/>
      <c r="I387" s="34"/>
    </row>
    <row r="388" spans="3:9">
      <c r="C388" s="34"/>
      <c r="D388" s="34"/>
      <c r="E388" s="34"/>
      <c r="F388" s="34"/>
      <c r="G388" s="34"/>
      <c r="H388" s="34"/>
      <c r="I388" s="34"/>
    </row>
    <row r="389" spans="3:9">
      <c r="C389" s="34"/>
      <c r="D389" s="34"/>
      <c r="E389" s="34"/>
      <c r="F389" s="34"/>
      <c r="G389" s="34"/>
      <c r="H389" s="34"/>
      <c r="I389" s="34"/>
    </row>
    <row r="390" spans="3:9">
      <c r="C390" s="34"/>
      <c r="D390" s="34"/>
      <c r="E390" s="34"/>
      <c r="F390" s="34"/>
      <c r="G390" s="34"/>
      <c r="H390" s="34"/>
      <c r="I390" s="34"/>
    </row>
    <row r="391" spans="3:9">
      <c r="C391" s="34"/>
      <c r="D391" s="34"/>
      <c r="E391" s="34"/>
      <c r="F391" s="34"/>
      <c r="G391" s="34"/>
      <c r="H391" s="34"/>
      <c r="I391" s="34"/>
    </row>
    <row r="392" spans="3:9">
      <c r="C392" s="34"/>
      <c r="D392" s="34"/>
      <c r="E392" s="34"/>
      <c r="F392" s="34"/>
      <c r="G392" s="34"/>
      <c r="H392" s="34"/>
      <c r="I392" s="34"/>
    </row>
    <row r="393" spans="3:9">
      <c r="C393" s="34"/>
      <c r="D393" s="34"/>
      <c r="E393" s="34"/>
      <c r="F393" s="34"/>
      <c r="G393" s="34"/>
      <c r="H393" s="34"/>
      <c r="I393" s="34"/>
    </row>
    <row r="394" spans="3:9">
      <c r="C394" s="34"/>
      <c r="D394" s="34"/>
      <c r="E394" s="34"/>
      <c r="F394" s="34"/>
      <c r="G394" s="34"/>
      <c r="H394" s="34"/>
      <c r="I394" s="34"/>
    </row>
    <row r="395" spans="3:9">
      <c r="C395" s="34"/>
      <c r="D395" s="34"/>
      <c r="E395" s="34"/>
      <c r="F395" s="34"/>
      <c r="G395" s="34"/>
      <c r="H395" s="34"/>
      <c r="I395" s="34"/>
    </row>
    <row r="396" spans="3:9">
      <c r="C396" s="34"/>
      <c r="D396" s="34"/>
      <c r="E396" s="34"/>
      <c r="F396" s="34"/>
      <c r="G396" s="34"/>
      <c r="H396" s="34"/>
      <c r="I396" s="34"/>
    </row>
    <row r="397" spans="3:9">
      <c r="C397" s="34"/>
      <c r="D397" s="34"/>
      <c r="E397" s="34"/>
      <c r="F397" s="34"/>
      <c r="G397" s="34"/>
      <c r="H397" s="34"/>
      <c r="I397" s="34"/>
    </row>
    <row r="398" spans="3:9">
      <c r="C398" s="34"/>
      <c r="D398" s="34"/>
      <c r="E398" s="34"/>
      <c r="F398" s="34"/>
      <c r="G398" s="34"/>
      <c r="H398" s="34"/>
      <c r="I398" s="34"/>
    </row>
    <row r="399" spans="3:9">
      <c r="C399" s="34"/>
      <c r="D399" s="34"/>
      <c r="E399" s="34"/>
      <c r="F399" s="34"/>
      <c r="G399" s="34"/>
      <c r="H399" s="34"/>
      <c r="I399" s="34"/>
    </row>
    <row r="400" spans="3:9">
      <c r="C400" s="34"/>
      <c r="D400" s="34"/>
      <c r="E400" s="34"/>
      <c r="F400" s="34"/>
      <c r="G400" s="34"/>
      <c r="H400" s="34"/>
      <c r="I400" s="34"/>
    </row>
    <row r="401" spans="3:9">
      <c r="C401" s="34"/>
      <c r="D401" s="34"/>
      <c r="E401" s="34"/>
      <c r="F401" s="34"/>
      <c r="G401" s="34"/>
      <c r="H401" s="34"/>
      <c r="I401" s="34"/>
    </row>
    <row r="402" spans="3:9">
      <c r="C402" s="34"/>
      <c r="D402" s="34"/>
      <c r="E402" s="34"/>
      <c r="F402" s="34"/>
      <c r="G402" s="34"/>
      <c r="H402" s="34"/>
      <c r="I402" s="34"/>
    </row>
    <row r="403" spans="3:9">
      <c r="C403" s="34"/>
      <c r="D403" s="34"/>
      <c r="E403" s="34"/>
      <c r="F403" s="34"/>
      <c r="G403" s="34"/>
      <c r="H403" s="34"/>
      <c r="I403" s="34"/>
    </row>
    <row r="404" spans="3:9">
      <c r="C404" s="34"/>
      <c r="D404" s="34"/>
      <c r="E404" s="34"/>
      <c r="F404" s="34"/>
      <c r="G404" s="34"/>
      <c r="H404" s="34"/>
      <c r="I404" s="34"/>
    </row>
    <row r="405" spans="3:9">
      <c r="C405" s="34"/>
      <c r="D405" s="34"/>
      <c r="E405" s="34"/>
      <c r="F405" s="34"/>
      <c r="G405" s="34"/>
      <c r="H405" s="34"/>
      <c r="I405" s="34"/>
    </row>
    <row r="406" spans="3:9">
      <c r="C406" s="34"/>
      <c r="D406" s="34"/>
      <c r="E406" s="34"/>
      <c r="F406" s="34"/>
      <c r="G406" s="34"/>
      <c r="H406" s="34"/>
      <c r="I406" s="34"/>
    </row>
    <row r="407" spans="3:9">
      <c r="C407" s="34"/>
      <c r="D407" s="34"/>
      <c r="E407" s="34"/>
      <c r="F407" s="34"/>
      <c r="G407" s="34"/>
      <c r="H407" s="34"/>
      <c r="I407" s="34"/>
    </row>
    <row r="408" spans="3:9">
      <c r="C408" s="34"/>
      <c r="D408" s="34"/>
      <c r="E408" s="34"/>
      <c r="F408" s="34"/>
      <c r="G408" s="34"/>
      <c r="H408" s="34"/>
      <c r="I408" s="34"/>
    </row>
    <row r="409" spans="3:9">
      <c r="C409" s="34"/>
      <c r="D409" s="34"/>
      <c r="E409" s="34"/>
      <c r="F409" s="34"/>
      <c r="G409" s="34"/>
      <c r="H409" s="34"/>
      <c r="I409" s="34"/>
    </row>
    <row r="410" spans="3:9">
      <c r="C410" s="34"/>
      <c r="D410" s="34"/>
      <c r="E410" s="34"/>
      <c r="F410" s="34"/>
      <c r="G410" s="34"/>
      <c r="H410" s="34"/>
      <c r="I410" s="34"/>
    </row>
    <row r="411" spans="3:9">
      <c r="C411" s="34"/>
      <c r="D411" s="34"/>
      <c r="E411" s="34"/>
      <c r="F411" s="34"/>
      <c r="G411" s="34"/>
      <c r="H411" s="34"/>
      <c r="I411" s="34"/>
    </row>
    <row r="412" spans="3:9">
      <c r="C412" s="34"/>
      <c r="D412" s="34"/>
      <c r="E412" s="34"/>
      <c r="F412" s="34"/>
      <c r="G412" s="34"/>
      <c r="H412" s="34"/>
      <c r="I412" s="34"/>
    </row>
    <row r="413" spans="3:9">
      <c r="C413" s="34"/>
      <c r="D413" s="34"/>
      <c r="E413" s="34"/>
      <c r="F413" s="34"/>
      <c r="G413" s="34"/>
      <c r="H413" s="34"/>
      <c r="I413" s="34"/>
    </row>
    <row r="414" spans="3:9">
      <c r="C414" s="34"/>
      <c r="D414" s="34"/>
      <c r="E414" s="34"/>
      <c r="F414" s="34"/>
      <c r="G414" s="34"/>
      <c r="H414" s="34"/>
      <c r="I414" s="34"/>
    </row>
    <row r="415" spans="3:9">
      <c r="C415" s="34"/>
      <c r="D415" s="34"/>
      <c r="E415" s="34"/>
      <c r="F415" s="34"/>
      <c r="G415" s="34"/>
      <c r="H415" s="34"/>
      <c r="I415" s="34"/>
    </row>
    <row r="416" spans="3:9">
      <c r="C416" s="34"/>
      <c r="D416" s="34"/>
      <c r="E416" s="34"/>
      <c r="F416" s="34"/>
      <c r="G416" s="34"/>
      <c r="H416" s="34"/>
      <c r="I416" s="34"/>
    </row>
    <row r="417" spans="3:9">
      <c r="C417" s="34"/>
      <c r="D417" s="34"/>
      <c r="E417" s="34"/>
      <c r="F417" s="34"/>
      <c r="G417" s="34"/>
      <c r="H417" s="34"/>
      <c r="I417" s="34"/>
    </row>
    <row r="418" spans="3:9">
      <c r="C418" s="34"/>
      <c r="D418" s="34"/>
      <c r="E418" s="34"/>
      <c r="F418" s="34"/>
      <c r="G418" s="34"/>
      <c r="H418" s="34"/>
      <c r="I418" s="34"/>
    </row>
    <row r="419" spans="3:9">
      <c r="C419" s="34"/>
      <c r="D419" s="34"/>
      <c r="E419" s="34"/>
      <c r="F419" s="34"/>
      <c r="G419" s="34"/>
      <c r="H419" s="34"/>
      <c r="I419" s="34"/>
    </row>
    <row r="420" spans="3:9">
      <c r="C420" s="34"/>
      <c r="D420" s="34"/>
      <c r="E420" s="34"/>
      <c r="F420" s="34"/>
      <c r="G420" s="34"/>
      <c r="H420" s="34"/>
      <c r="I420" s="34"/>
    </row>
    <row r="421" spans="3:9">
      <c r="C421" s="34"/>
      <c r="D421" s="34"/>
      <c r="E421" s="34"/>
      <c r="F421" s="34"/>
      <c r="G421" s="34"/>
      <c r="H421" s="34"/>
      <c r="I421" s="34"/>
    </row>
    <row r="422" spans="3:9">
      <c r="C422" s="34"/>
      <c r="D422" s="34"/>
      <c r="E422" s="34"/>
      <c r="F422" s="34"/>
      <c r="G422" s="34"/>
      <c r="H422" s="34"/>
      <c r="I422" s="34"/>
    </row>
    <row r="423" spans="3:9">
      <c r="C423" s="34"/>
      <c r="D423" s="34"/>
      <c r="E423" s="34"/>
      <c r="F423" s="34"/>
      <c r="G423" s="34"/>
      <c r="H423" s="34"/>
      <c r="I423" s="34"/>
    </row>
    <row r="424" spans="3:9">
      <c r="C424" s="34"/>
      <c r="D424" s="34"/>
      <c r="E424" s="34"/>
      <c r="F424" s="34"/>
      <c r="G424" s="34"/>
      <c r="H424" s="34"/>
      <c r="I424" s="34"/>
    </row>
    <row r="425" spans="3:9">
      <c r="C425" s="34"/>
      <c r="D425" s="34"/>
      <c r="E425" s="34"/>
      <c r="F425" s="34"/>
      <c r="G425" s="34"/>
      <c r="H425" s="34"/>
      <c r="I425" s="34"/>
    </row>
    <row r="426" spans="3:9">
      <c r="C426" s="34"/>
      <c r="D426" s="34"/>
      <c r="E426" s="34"/>
      <c r="F426" s="34"/>
      <c r="G426" s="34"/>
      <c r="H426" s="34"/>
      <c r="I426" s="34"/>
    </row>
    <row r="427" spans="3:9">
      <c r="C427" s="34"/>
      <c r="D427" s="34"/>
      <c r="E427" s="34"/>
      <c r="F427" s="34"/>
      <c r="G427" s="34"/>
      <c r="H427" s="34"/>
      <c r="I427" s="34"/>
    </row>
    <row r="428" spans="3:9">
      <c r="C428" s="34"/>
      <c r="D428" s="34"/>
      <c r="E428" s="34"/>
      <c r="F428" s="34"/>
      <c r="G428" s="34"/>
      <c r="H428" s="34"/>
      <c r="I428" s="34"/>
    </row>
    <row r="429" spans="3:9">
      <c r="C429" s="34"/>
      <c r="D429" s="34"/>
      <c r="E429" s="34"/>
      <c r="F429" s="34"/>
      <c r="G429" s="34"/>
      <c r="H429" s="34"/>
      <c r="I429" s="34"/>
    </row>
    <row r="430" spans="3:9">
      <c r="C430" s="34"/>
      <c r="D430" s="34"/>
      <c r="E430" s="34"/>
      <c r="F430" s="34"/>
      <c r="G430" s="34"/>
      <c r="H430" s="34"/>
      <c r="I430" s="34"/>
    </row>
    <row r="431" spans="3:9">
      <c r="C431" s="34"/>
      <c r="D431" s="34"/>
      <c r="E431" s="34"/>
      <c r="F431" s="34"/>
      <c r="G431" s="34"/>
      <c r="H431" s="34"/>
      <c r="I431" s="34"/>
    </row>
    <row r="432" spans="3:9">
      <c r="C432" s="34"/>
      <c r="D432" s="34"/>
      <c r="E432" s="34"/>
      <c r="F432" s="34"/>
      <c r="G432" s="34"/>
      <c r="H432" s="34"/>
      <c r="I432" s="34"/>
    </row>
    <row r="433" spans="3:9">
      <c r="C433" s="34"/>
      <c r="D433" s="34"/>
      <c r="E433" s="34"/>
      <c r="F433" s="34"/>
      <c r="G433" s="34"/>
      <c r="H433" s="34"/>
      <c r="I433" s="34"/>
    </row>
    <row r="434" spans="3:9">
      <c r="C434" s="34"/>
      <c r="D434" s="34"/>
      <c r="E434" s="34"/>
      <c r="F434" s="34"/>
      <c r="G434" s="34"/>
      <c r="H434" s="34"/>
      <c r="I434" s="34"/>
    </row>
    <row r="435" spans="3:9">
      <c r="C435" s="34"/>
      <c r="D435" s="34"/>
      <c r="E435" s="34"/>
      <c r="F435" s="34"/>
      <c r="G435" s="34"/>
      <c r="H435" s="34"/>
      <c r="I435" s="34"/>
    </row>
    <row r="436" spans="3:9">
      <c r="C436" s="34"/>
      <c r="D436" s="34"/>
      <c r="E436" s="34"/>
      <c r="F436" s="34"/>
      <c r="G436" s="34"/>
      <c r="H436" s="34"/>
      <c r="I436" s="34"/>
    </row>
    <row r="437" spans="3:9">
      <c r="C437" s="34"/>
      <c r="D437" s="34"/>
      <c r="E437" s="34"/>
      <c r="F437" s="34"/>
      <c r="G437" s="34"/>
      <c r="H437" s="34"/>
      <c r="I437" s="34"/>
    </row>
    <row r="438" spans="3:9">
      <c r="C438" s="34"/>
      <c r="D438" s="34"/>
      <c r="E438" s="34"/>
      <c r="F438" s="34"/>
      <c r="G438" s="34"/>
      <c r="H438" s="34"/>
      <c r="I438" s="34"/>
    </row>
    <row r="439" spans="3:9">
      <c r="C439" s="34"/>
      <c r="D439" s="34"/>
      <c r="E439" s="34"/>
      <c r="F439" s="34"/>
      <c r="G439" s="34"/>
      <c r="H439" s="34"/>
      <c r="I439" s="34"/>
    </row>
    <row r="440" spans="3:9">
      <c r="C440" s="34"/>
      <c r="D440" s="34"/>
      <c r="E440" s="34"/>
      <c r="F440" s="34"/>
      <c r="G440" s="34"/>
      <c r="H440" s="34"/>
      <c r="I440" s="34"/>
    </row>
    <row r="441" spans="3:9">
      <c r="C441" s="34"/>
      <c r="D441" s="34"/>
      <c r="E441" s="34"/>
      <c r="F441" s="34"/>
      <c r="G441" s="34"/>
      <c r="H441" s="34"/>
      <c r="I441" s="34"/>
    </row>
    <row r="442" spans="3:9">
      <c r="C442" s="34"/>
      <c r="D442" s="34"/>
      <c r="E442" s="34"/>
      <c r="F442" s="34"/>
      <c r="G442" s="34"/>
      <c r="H442" s="34"/>
      <c r="I442" s="34"/>
    </row>
    <row r="443" spans="3:9">
      <c r="C443" s="34"/>
      <c r="D443" s="34"/>
      <c r="E443" s="34"/>
      <c r="F443" s="34"/>
      <c r="G443" s="34"/>
      <c r="H443" s="34"/>
      <c r="I443" s="34"/>
    </row>
    <row r="444" spans="3:9">
      <c r="C444" s="34"/>
      <c r="D444" s="34"/>
      <c r="E444" s="34"/>
      <c r="F444" s="34"/>
      <c r="G444" s="34"/>
      <c r="H444" s="34"/>
      <c r="I444" s="34"/>
    </row>
    <row r="445" spans="3:9">
      <c r="C445" s="34"/>
      <c r="D445" s="34"/>
      <c r="E445" s="34"/>
      <c r="F445" s="34"/>
      <c r="G445" s="34"/>
      <c r="H445" s="34"/>
      <c r="I445" s="34"/>
    </row>
    <row r="446" spans="3:9">
      <c r="C446" s="34"/>
      <c r="D446" s="34"/>
      <c r="E446" s="34"/>
      <c r="F446" s="34"/>
      <c r="G446" s="34"/>
      <c r="H446" s="34"/>
      <c r="I446" s="34"/>
    </row>
    <row r="447" spans="3:9">
      <c r="C447" s="34"/>
      <c r="D447" s="34"/>
      <c r="E447" s="34"/>
      <c r="F447" s="34"/>
      <c r="G447" s="34"/>
      <c r="H447" s="34"/>
      <c r="I447" s="34"/>
    </row>
    <row r="448" spans="3:9">
      <c r="C448" s="34"/>
      <c r="D448" s="34"/>
      <c r="E448" s="34"/>
      <c r="F448" s="34"/>
      <c r="G448" s="34"/>
      <c r="H448" s="34"/>
      <c r="I448" s="34"/>
    </row>
    <row r="449" spans="3:9">
      <c r="C449" s="34"/>
      <c r="D449" s="34"/>
      <c r="E449" s="34"/>
      <c r="F449" s="34"/>
      <c r="G449" s="34"/>
      <c r="H449" s="34"/>
      <c r="I449" s="34"/>
    </row>
    <row r="450" spans="3:9">
      <c r="C450" s="34"/>
      <c r="D450" s="34"/>
      <c r="E450" s="34"/>
      <c r="F450" s="34"/>
      <c r="G450" s="34"/>
      <c r="H450" s="34"/>
      <c r="I450" s="34"/>
    </row>
    <row r="451" spans="3:9">
      <c r="C451" s="34"/>
      <c r="D451" s="34"/>
      <c r="E451" s="34"/>
      <c r="F451" s="34"/>
      <c r="G451" s="34"/>
      <c r="H451" s="34"/>
      <c r="I451" s="34"/>
    </row>
    <row r="452" spans="3:9">
      <c r="C452" s="34"/>
      <c r="D452" s="34"/>
      <c r="E452" s="34"/>
      <c r="F452" s="34"/>
      <c r="G452" s="34"/>
      <c r="H452" s="34"/>
      <c r="I452" s="34"/>
    </row>
    <row r="453" spans="3:9">
      <c r="C453" s="34"/>
      <c r="D453" s="34"/>
      <c r="E453" s="34"/>
      <c r="F453" s="34"/>
      <c r="G453" s="34"/>
      <c r="H453" s="34"/>
      <c r="I453" s="34"/>
    </row>
    <row r="454" spans="3:9">
      <c r="C454" s="34"/>
      <c r="D454" s="34"/>
      <c r="E454" s="34"/>
      <c r="F454" s="34"/>
      <c r="G454" s="34"/>
      <c r="H454" s="34"/>
      <c r="I454" s="34"/>
    </row>
    <row r="455" spans="3:9">
      <c r="C455" s="34"/>
      <c r="D455" s="34"/>
      <c r="E455" s="34"/>
      <c r="F455" s="34"/>
      <c r="G455" s="34"/>
      <c r="H455" s="34"/>
      <c r="I455" s="34"/>
    </row>
    <row r="456" spans="3:9">
      <c r="C456" s="34"/>
      <c r="D456" s="34"/>
      <c r="E456" s="34"/>
      <c r="F456" s="34"/>
      <c r="G456" s="34"/>
      <c r="H456" s="34"/>
      <c r="I456" s="34"/>
    </row>
    <row r="457" spans="3:9">
      <c r="C457" s="34"/>
      <c r="D457" s="34"/>
      <c r="E457" s="34"/>
      <c r="F457" s="34"/>
      <c r="G457" s="34"/>
      <c r="H457" s="34"/>
      <c r="I457" s="34"/>
    </row>
    <row r="458" spans="3:9">
      <c r="C458" s="34"/>
      <c r="D458" s="34"/>
      <c r="E458" s="34"/>
      <c r="F458" s="34"/>
      <c r="G458" s="34"/>
      <c r="H458" s="34"/>
      <c r="I458" s="34"/>
    </row>
    <row r="459" spans="3:9">
      <c r="C459" s="34"/>
      <c r="D459" s="34"/>
      <c r="E459" s="34"/>
      <c r="F459" s="34"/>
      <c r="G459" s="34"/>
      <c r="H459" s="34"/>
      <c r="I459" s="34"/>
    </row>
    <row r="460" spans="3:9">
      <c r="C460" s="34"/>
      <c r="D460" s="34"/>
      <c r="E460" s="34"/>
      <c r="F460" s="34"/>
      <c r="G460" s="34"/>
      <c r="H460" s="34"/>
      <c r="I460" s="34"/>
    </row>
    <row r="461" spans="3:9">
      <c r="C461" s="34"/>
      <c r="D461" s="34"/>
      <c r="E461" s="34"/>
      <c r="F461" s="34"/>
      <c r="G461" s="34"/>
      <c r="H461" s="34"/>
      <c r="I461" s="34"/>
    </row>
    <row r="462" spans="3:9">
      <c r="C462" s="34"/>
      <c r="D462" s="34"/>
      <c r="E462" s="34"/>
      <c r="F462" s="34"/>
      <c r="G462" s="34"/>
      <c r="H462" s="34"/>
      <c r="I462" s="34"/>
    </row>
    <row r="463" spans="3:9">
      <c r="C463" s="34"/>
      <c r="D463" s="34"/>
      <c r="E463" s="34"/>
      <c r="F463" s="34"/>
      <c r="G463" s="34"/>
      <c r="H463" s="34"/>
      <c r="I463" s="34"/>
    </row>
    <row r="464" spans="3:9">
      <c r="C464" s="34"/>
      <c r="D464" s="34"/>
      <c r="E464" s="34"/>
      <c r="F464" s="34"/>
      <c r="G464" s="34"/>
      <c r="H464" s="34"/>
      <c r="I464" s="34"/>
    </row>
    <row r="465" spans="3:9">
      <c r="C465" s="34"/>
      <c r="D465" s="34"/>
      <c r="E465" s="34"/>
      <c r="F465" s="34"/>
      <c r="G465" s="34"/>
      <c r="H465" s="34"/>
      <c r="I465" s="34"/>
    </row>
    <row r="466" spans="3:9">
      <c r="C466" s="34"/>
      <c r="D466" s="34"/>
      <c r="E466" s="34"/>
      <c r="F466" s="34"/>
      <c r="G466" s="34"/>
      <c r="H466" s="34"/>
      <c r="I466" s="34"/>
    </row>
    <row r="467" spans="3:9">
      <c r="C467" s="34"/>
      <c r="D467" s="34"/>
      <c r="E467" s="34"/>
      <c r="F467" s="34"/>
      <c r="G467" s="34"/>
      <c r="H467" s="34"/>
      <c r="I467" s="34"/>
    </row>
    <row r="468" spans="3:9">
      <c r="C468" s="34"/>
      <c r="D468" s="34"/>
      <c r="E468" s="34"/>
      <c r="F468" s="34"/>
      <c r="G468" s="34"/>
      <c r="H468" s="34"/>
      <c r="I468" s="34"/>
    </row>
    <row r="469" spans="3:9">
      <c r="C469" s="34"/>
      <c r="D469" s="34"/>
      <c r="E469" s="34"/>
      <c r="F469" s="34"/>
      <c r="G469" s="34"/>
      <c r="H469" s="34"/>
      <c r="I469" s="34"/>
    </row>
    <row r="470" spans="3:9">
      <c r="C470" s="34"/>
      <c r="D470" s="34"/>
      <c r="E470" s="34"/>
      <c r="F470" s="34"/>
      <c r="G470" s="34"/>
      <c r="H470" s="34"/>
      <c r="I470" s="34"/>
    </row>
    <row r="471" spans="3:9">
      <c r="C471" s="34"/>
      <c r="D471" s="34"/>
      <c r="E471" s="34"/>
      <c r="F471" s="34"/>
      <c r="G471" s="34"/>
      <c r="H471" s="34"/>
      <c r="I471" s="34"/>
    </row>
    <row r="472" spans="3:9">
      <c r="C472" s="34"/>
      <c r="D472" s="34"/>
      <c r="E472" s="34"/>
      <c r="F472" s="34"/>
      <c r="G472" s="34"/>
      <c r="H472" s="34"/>
      <c r="I472" s="34"/>
    </row>
    <row r="473" spans="3:9">
      <c r="C473" s="34"/>
      <c r="D473" s="34"/>
      <c r="E473" s="34"/>
      <c r="F473" s="34"/>
      <c r="G473" s="34"/>
      <c r="H473" s="34"/>
      <c r="I473" s="34"/>
    </row>
    <row r="474" spans="3:9">
      <c r="C474" s="34"/>
      <c r="D474" s="34"/>
      <c r="E474" s="34"/>
      <c r="F474" s="34"/>
      <c r="G474" s="34"/>
      <c r="H474" s="34"/>
      <c r="I474" s="34"/>
    </row>
    <row r="475" spans="3:9">
      <c r="C475" s="34"/>
      <c r="D475" s="34"/>
      <c r="E475" s="34"/>
      <c r="F475" s="34"/>
      <c r="G475" s="34"/>
      <c r="H475" s="34"/>
      <c r="I475" s="34"/>
    </row>
    <row r="476" spans="3:9">
      <c r="C476" s="34"/>
      <c r="D476" s="34"/>
      <c r="E476" s="34"/>
      <c r="F476" s="34"/>
      <c r="G476" s="34"/>
      <c r="H476" s="34"/>
      <c r="I476" s="34"/>
    </row>
    <row r="477" spans="3:9">
      <c r="C477" s="34"/>
      <c r="D477" s="34"/>
      <c r="E477" s="34"/>
      <c r="F477" s="34"/>
      <c r="G477" s="34"/>
      <c r="H477" s="34"/>
      <c r="I477" s="34"/>
    </row>
    <row r="478" spans="3:9">
      <c r="C478" s="34"/>
      <c r="D478" s="34"/>
      <c r="E478" s="34"/>
      <c r="F478" s="34"/>
      <c r="G478" s="34"/>
      <c r="H478" s="34"/>
      <c r="I478" s="34"/>
    </row>
    <row r="479" spans="3:9">
      <c r="C479" s="34"/>
      <c r="D479" s="34"/>
      <c r="E479" s="34"/>
      <c r="F479" s="34"/>
      <c r="G479" s="34"/>
      <c r="H479" s="34"/>
      <c r="I479" s="34"/>
    </row>
    <row r="480" spans="3:9">
      <c r="C480" s="34"/>
      <c r="D480" s="34"/>
      <c r="E480" s="34"/>
      <c r="F480" s="34"/>
      <c r="G480" s="34"/>
      <c r="H480" s="34"/>
      <c r="I480" s="34"/>
    </row>
    <row r="481" spans="3:9">
      <c r="C481" s="34"/>
      <c r="D481" s="34"/>
      <c r="E481" s="34"/>
      <c r="F481" s="34"/>
      <c r="G481" s="34"/>
      <c r="H481" s="34"/>
      <c r="I481" s="34"/>
    </row>
    <row r="482" spans="3:9">
      <c r="C482" s="34"/>
      <c r="D482" s="34"/>
      <c r="E482" s="34"/>
      <c r="F482" s="34"/>
      <c r="G482" s="34"/>
      <c r="H482" s="34"/>
      <c r="I482" s="34"/>
    </row>
    <row r="483" spans="3:9">
      <c r="C483" s="34"/>
      <c r="D483" s="34"/>
      <c r="E483" s="34"/>
      <c r="F483" s="34"/>
      <c r="G483" s="34"/>
      <c r="H483" s="34"/>
      <c r="I483" s="34"/>
    </row>
    <row r="484" spans="3:9">
      <c r="C484" s="34"/>
      <c r="D484" s="34"/>
      <c r="E484" s="34"/>
      <c r="F484" s="34"/>
      <c r="G484" s="34"/>
      <c r="H484" s="34"/>
      <c r="I484" s="34"/>
    </row>
    <row r="485" spans="3:9">
      <c r="C485" s="34"/>
      <c r="D485" s="34"/>
      <c r="E485" s="34"/>
      <c r="F485" s="34"/>
      <c r="G485" s="34"/>
      <c r="H485" s="34"/>
      <c r="I485" s="34"/>
    </row>
    <row r="486" spans="3:9">
      <c r="C486" s="34"/>
      <c r="D486" s="34"/>
      <c r="E486" s="34"/>
      <c r="F486" s="34"/>
      <c r="G486" s="34"/>
      <c r="H486" s="34"/>
      <c r="I486" s="34"/>
    </row>
    <row r="487" spans="3:9">
      <c r="C487" s="34"/>
      <c r="D487" s="34"/>
      <c r="E487" s="34"/>
      <c r="F487" s="34"/>
      <c r="G487" s="34"/>
      <c r="H487" s="34"/>
      <c r="I487" s="34"/>
    </row>
    <row r="488" spans="3:9">
      <c r="C488" s="34"/>
      <c r="D488" s="34"/>
      <c r="E488" s="34"/>
      <c r="F488" s="34"/>
      <c r="G488" s="34"/>
      <c r="H488" s="34"/>
      <c r="I488" s="34"/>
    </row>
    <row r="489" spans="3:9">
      <c r="C489" s="34"/>
      <c r="D489" s="34"/>
      <c r="E489" s="34"/>
      <c r="F489" s="34"/>
      <c r="G489" s="34"/>
      <c r="H489" s="34"/>
      <c r="I489" s="34"/>
    </row>
    <row r="490" spans="3:9">
      <c r="C490" s="34"/>
      <c r="D490" s="34"/>
      <c r="E490" s="34"/>
      <c r="F490" s="34"/>
      <c r="G490" s="34"/>
      <c r="H490" s="34"/>
      <c r="I490" s="34"/>
    </row>
    <row r="491" spans="3:9">
      <c r="C491" s="34"/>
      <c r="D491" s="34"/>
      <c r="E491" s="34"/>
      <c r="F491" s="34"/>
      <c r="G491" s="34"/>
      <c r="H491" s="34"/>
      <c r="I491" s="34"/>
    </row>
    <row r="492" spans="3:9">
      <c r="C492" s="34"/>
      <c r="D492" s="34"/>
      <c r="E492" s="34"/>
      <c r="F492" s="34"/>
      <c r="G492" s="34"/>
      <c r="H492" s="34"/>
      <c r="I492" s="34"/>
    </row>
    <row r="493" spans="3:9">
      <c r="C493" s="34"/>
      <c r="D493" s="34"/>
      <c r="E493" s="34"/>
      <c r="F493" s="34"/>
      <c r="G493" s="34"/>
      <c r="H493" s="34"/>
      <c r="I493" s="34"/>
    </row>
    <row r="494" spans="3:9">
      <c r="C494" s="34"/>
      <c r="D494" s="34"/>
      <c r="E494" s="34"/>
      <c r="F494" s="34"/>
      <c r="G494" s="34"/>
      <c r="H494" s="34"/>
      <c r="I494" s="34"/>
    </row>
    <row r="495" spans="3:9">
      <c r="C495" s="34"/>
      <c r="D495" s="34"/>
      <c r="E495" s="34"/>
      <c r="F495" s="34"/>
      <c r="G495" s="34"/>
      <c r="H495" s="34"/>
      <c r="I495" s="34"/>
    </row>
    <row r="496" spans="3:9">
      <c r="C496" s="34"/>
      <c r="D496" s="34"/>
      <c r="E496" s="34"/>
      <c r="F496" s="34"/>
      <c r="G496" s="34"/>
      <c r="H496" s="34"/>
      <c r="I496" s="34"/>
    </row>
    <row r="497" spans="3:9">
      <c r="C497" s="34"/>
      <c r="D497" s="34"/>
      <c r="E497" s="34"/>
      <c r="F497" s="34"/>
      <c r="G497" s="34"/>
      <c r="H497" s="34"/>
      <c r="I497" s="34"/>
    </row>
    <row r="498" spans="3:9">
      <c r="C498" s="34"/>
      <c r="D498" s="34"/>
      <c r="E498" s="34"/>
      <c r="F498" s="34"/>
      <c r="G498" s="34"/>
      <c r="H498" s="34"/>
      <c r="I498" s="34"/>
    </row>
    <row r="499" spans="3:9">
      <c r="C499" s="34"/>
      <c r="D499" s="34"/>
      <c r="E499" s="34"/>
      <c r="F499" s="34"/>
      <c r="G499" s="34"/>
      <c r="H499" s="34"/>
      <c r="I499" s="34"/>
    </row>
    <row r="500" spans="3:9">
      <c r="C500" s="34"/>
      <c r="D500" s="34"/>
      <c r="E500" s="34"/>
      <c r="F500" s="34"/>
      <c r="G500" s="34"/>
      <c r="H500" s="34"/>
      <c r="I500" s="34"/>
    </row>
    <row r="501" spans="3:9">
      <c r="C501" s="34"/>
      <c r="D501" s="34"/>
      <c r="E501" s="34"/>
      <c r="F501" s="34"/>
      <c r="G501" s="34"/>
      <c r="H501" s="34"/>
      <c r="I501" s="34"/>
    </row>
    <row r="502" spans="3:9">
      <c r="C502" s="34"/>
      <c r="D502" s="34"/>
      <c r="E502" s="34"/>
      <c r="F502" s="34"/>
      <c r="G502" s="34"/>
      <c r="H502" s="34"/>
      <c r="I502" s="34"/>
    </row>
    <row r="503" spans="3:9">
      <c r="C503" s="34"/>
      <c r="D503" s="34"/>
      <c r="E503" s="34"/>
      <c r="F503" s="34"/>
      <c r="G503" s="34"/>
      <c r="H503" s="34"/>
      <c r="I503" s="34"/>
    </row>
    <row r="504" spans="3:9">
      <c r="C504" s="34"/>
      <c r="D504" s="34"/>
      <c r="E504" s="34"/>
      <c r="F504" s="34"/>
      <c r="G504" s="34"/>
      <c r="H504" s="34"/>
      <c r="I504" s="34"/>
    </row>
    <row r="505" spans="3:9">
      <c r="C505" s="34"/>
      <c r="D505" s="34"/>
      <c r="E505" s="34"/>
      <c r="F505" s="34"/>
      <c r="G505" s="34"/>
      <c r="H505" s="34"/>
      <c r="I505" s="34"/>
    </row>
    <row r="506" spans="3:9">
      <c r="C506" s="34"/>
      <c r="D506" s="34"/>
      <c r="E506" s="34"/>
      <c r="F506" s="34"/>
      <c r="G506" s="34"/>
      <c r="H506" s="34"/>
      <c r="I506" s="34"/>
    </row>
    <row r="507" spans="3:9">
      <c r="C507" s="34"/>
      <c r="D507" s="34"/>
      <c r="E507" s="34"/>
      <c r="F507" s="34"/>
      <c r="G507" s="34"/>
      <c r="H507" s="34"/>
      <c r="I507" s="34"/>
    </row>
    <row r="508" spans="3:9">
      <c r="C508" s="34"/>
      <c r="D508" s="34"/>
      <c r="E508" s="34"/>
      <c r="F508" s="34"/>
      <c r="G508" s="34"/>
      <c r="H508" s="34"/>
      <c r="I508" s="34"/>
    </row>
    <row r="509" spans="3:9">
      <c r="C509" s="34"/>
      <c r="D509" s="34"/>
      <c r="E509" s="34"/>
      <c r="F509" s="34"/>
      <c r="G509" s="34"/>
      <c r="H509" s="34"/>
      <c r="I509" s="34"/>
    </row>
    <row r="510" spans="3:9">
      <c r="C510" s="34"/>
      <c r="D510" s="34"/>
      <c r="E510" s="34"/>
      <c r="F510" s="34"/>
      <c r="G510" s="34"/>
      <c r="H510" s="34"/>
      <c r="I510" s="34"/>
    </row>
    <row r="511" spans="3:9">
      <c r="C511" s="34"/>
      <c r="D511" s="34"/>
      <c r="E511" s="34"/>
      <c r="F511" s="34"/>
      <c r="G511" s="34"/>
      <c r="H511" s="34"/>
      <c r="I511" s="34"/>
    </row>
    <row r="512" spans="3:9">
      <c r="C512" s="34"/>
      <c r="D512" s="34"/>
      <c r="E512" s="34"/>
      <c r="F512" s="34"/>
      <c r="G512" s="34"/>
      <c r="H512" s="34"/>
      <c r="I512" s="34"/>
    </row>
    <row r="513" spans="3:9">
      <c r="C513" s="34"/>
      <c r="D513" s="34"/>
      <c r="E513" s="34"/>
      <c r="F513" s="34"/>
      <c r="G513" s="34"/>
      <c r="H513" s="34"/>
      <c r="I513" s="34"/>
    </row>
    <row r="514" spans="3:9">
      <c r="C514" s="34"/>
      <c r="D514" s="34"/>
      <c r="E514" s="34"/>
      <c r="F514" s="34"/>
      <c r="G514" s="34"/>
      <c r="H514" s="34"/>
      <c r="I514" s="34"/>
    </row>
    <row r="515" spans="3:9">
      <c r="C515" s="34"/>
      <c r="D515" s="34"/>
      <c r="E515" s="34"/>
      <c r="F515" s="34"/>
      <c r="G515" s="34"/>
      <c r="H515" s="34"/>
      <c r="I515" s="34"/>
    </row>
    <row r="516" spans="3:9">
      <c r="C516" s="34"/>
      <c r="D516" s="34"/>
      <c r="E516" s="34"/>
      <c r="F516" s="34"/>
      <c r="G516" s="34"/>
      <c r="H516" s="34"/>
      <c r="I516" s="34"/>
    </row>
    <row r="517" spans="3:9">
      <c r="C517" s="34"/>
      <c r="D517" s="34"/>
      <c r="E517" s="34"/>
      <c r="F517" s="34"/>
      <c r="G517" s="34"/>
      <c r="H517" s="34"/>
      <c r="I517" s="34"/>
    </row>
    <row r="518" spans="3:9">
      <c r="C518" s="34"/>
      <c r="D518" s="34"/>
      <c r="E518" s="34"/>
      <c r="F518" s="34"/>
      <c r="G518" s="34"/>
      <c r="H518" s="34"/>
      <c r="I518" s="34"/>
    </row>
    <row r="519" spans="3:9">
      <c r="C519" s="34"/>
      <c r="D519" s="34"/>
      <c r="E519" s="34"/>
      <c r="F519" s="34"/>
      <c r="G519" s="34"/>
      <c r="H519" s="34"/>
      <c r="I519" s="34"/>
    </row>
    <row r="520" spans="3:9">
      <c r="C520" s="34"/>
      <c r="D520" s="34"/>
      <c r="E520" s="34"/>
      <c r="F520" s="34"/>
      <c r="G520" s="34"/>
      <c r="H520" s="34"/>
      <c r="I520" s="34"/>
    </row>
    <row r="521" spans="3:9">
      <c r="C521" s="34"/>
      <c r="D521" s="34"/>
      <c r="E521" s="34"/>
      <c r="F521" s="34"/>
      <c r="G521" s="34"/>
      <c r="H521" s="34"/>
      <c r="I521" s="34"/>
    </row>
    <row r="522" spans="3:9">
      <c r="C522" s="34"/>
      <c r="D522" s="34"/>
      <c r="E522" s="34"/>
      <c r="F522" s="34"/>
      <c r="G522" s="34"/>
      <c r="H522" s="34"/>
      <c r="I522" s="34"/>
    </row>
    <row r="523" spans="3:9">
      <c r="C523" s="34"/>
      <c r="D523" s="34"/>
      <c r="E523" s="34"/>
      <c r="F523" s="34"/>
      <c r="G523" s="34"/>
      <c r="H523" s="34"/>
      <c r="I523" s="34"/>
    </row>
    <row r="524" spans="3:9">
      <c r="C524" s="34"/>
      <c r="D524" s="34"/>
      <c r="E524" s="34"/>
      <c r="F524" s="34"/>
      <c r="G524" s="34"/>
      <c r="H524" s="34"/>
      <c r="I524" s="34"/>
    </row>
    <row r="525" spans="3:9">
      <c r="C525" s="34"/>
      <c r="D525" s="34"/>
      <c r="E525" s="34"/>
      <c r="F525" s="34"/>
      <c r="G525" s="34"/>
      <c r="H525" s="34"/>
      <c r="I525" s="34"/>
    </row>
    <row r="526" spans="3:9">
      <c r="C526" s="34"/>
      <c r="D526" s="34"/>
      <c r="E526" s="34"/>
      <c r="F526" s="34"/>
      <c r="G526" s="34"/>
      <c r="H526" s="34"/>
      <c r="I526" s="34"/>
    </row>
    <row r="527" spans="3:9">
      <c r="C527" s="34"/>
      <c r="D527" s="34"/>
      <c r="E527" s="34"/>
      <c r="F527" s="34"/>
      <c r="G527" s="34"/>
      <c r="H527" s="34"/>
      <c r="I527" s="34"/>
    </row>
    <row r="528" spans="3:9">
      <c r="C528" s="34"/>
      <c r="D528" s="34"/>
      <c r="E528" s="34"/>
      <c r="F528" s="34"/>
      <c r="G528" s="34"/>
      <c r="H528" s="34"/>
      <c r="I528" s="34"/>
    </row>
    <row r="529" spans="3:9">
      <c r="C529" s="34"/>
      <c r="D529" s="34"/>
      <c r="E529" s="34"/>
      <c r="F529" s="34"/>
      <c r="G529" s="34"/>
      <c r="H529" s="34"/>
      <c r="I529" s="34"/>
    </row>
    <row r="530" spans="3:9">
      <c r="C530" s="34"/>
      <c r="D530" s="34"/>
      <c r="E530" s="34"/>
      <c r="F530" s="34"/>
      <c r="G530" s="34"/>
      <c r="H530" s="34"/>
      <c r="I530" s="34"/>
    </row>
    <row r="531" spans="3:9">
      <c r="C531" s="34"/>
      <c r="D531" s="34"/>
      <c r="E531" s="34"/>
      <c r="F531" s="34"/>
      <c r="G531" s="34"/>
      <c r="H531" s="34"/>
      <c r="I531" s="34"/>
    </row>
    <row r="532" spans="3:9">
      <c r="C532" s="34"/>
      <c r="D532" s="34"/>
      <c r="E532" s="34"/>
      <c r="F532" s="34"/>
      <c r="G532" s="34"/>
      <c r="H532" s="34"/>
      <c r="I532" s="34"/>
    </row>
    <row r="533" spans="3:9">
      <c r="C533" s="34"/>
      <c r="D533" s="34"/>
      <c r="E533" s="34"/>
      <c r="F533" s="34"/>
      <c r="G533" s="34"/>
      <c r="H533" s="34"/>
      <c r="I533" s="34"/>
    </row>
    <row r="534" spans="3:9">
      <c r="C534" s="34"/>
      <c r="D534" s="34"/>
      <c r="E534" s="34"/>
      <c r="F534" s="34"/>
      <c r="G534" s="34"/>
      <c r="H534" s="34"/>
      <c r="I534" s="34"/>
    </row>
    <row r="535" spans="3:9">
      <c r="C535" s="34"/>
      <c r="D535" s="34"/>
      <c r="E535" s="34"/>
      <c r="F535" s="34"/>
      <c r="G535" s="34"/>
      <c r="H535" s="34"/>
      <c r="I535" s="34"/>
    </row>
    <row r="536" spans="3:9">
      <c r="C536" s="34"/>
      <c r="D536" s="34"/>
      <c r="E536" s="34"/>
      <c r="F536" s="34"/>
      <c r="G536" s="34"/>
      <c r="H536" s="34"/>
      <c r="I536" s="34"/>
    </row>
    <row r="537" spans="3:9">
      <c r="C537" s="34"/>
      <c r="D537" s="34"/>
      <c r="E537" s="34"/>
      <c r="F537" s="34"/>
      <c r="G537" s="34"/>
      <c r="H537" s="34"/>
      <c r="I537" s="34"/>
    </row>
    <row r="538" spans="3:9">
      <c r="C538" s="34"/>
      <c r="D538" s="34"/>
      <c r="E538" s="34"/>
      <c r="F538" s="34"/>
      <c r="G538" s="34"/>
      <c r="H538" s="34"/>
      <c r="I538" s="34"/>
    </row>
    <row r="539" spans="3:9">
      <c r="C539" s="34"/>
      <c r="D539" s="34"/>
      <c r="E539" s="34"/>
      <c r="F539" s="34"/>
      <c r="G539" s="34"/>
      <c r="H539" s="34"/>
      <c r="I539" s="34"/>
    </row>
    <row r="540" spans="3:9">
      <c r="C540" s="34"/>
      <c r="D540" s="34"/>
      <c r="E540" s="34"/>
      <c r="F540" s="34"/>
      <c r="G540" s="34"/>
      <c r="H540" s="34"/>
      <c r="I540" s="34"/>
    </row>
    <row r="541" spans="3:9">
      <c r="C541" s="34"/>
      <c r="D541" s="34"/>
      <c r="E541" s="34"/>
      <c r="F541" s="34"/>
      <c r="G541" s="34"/>
      <c r="H541" s="34"/>
      <c r="I541" s="34"/>
    </row>
    <row r="542" spans="3:9">
      <c r="C542" s="34"/>
      <c r="D542" s="34"/>
      <c r="E542" s="34"/>
      <c r="F542" s="34"/>
      <c r="G542" s="34"/>
      <c r="H542" s="34"/>
      <c r="I542" s="34"/>
    </row>
    <row r="543" spans="3:9">
      <c r="C543" s="34"/>
      <c r="D543" s="34"/>
      <c r="E543" s="34"/>
      <c r="F543" s="34"/>
      <c r="G543" s="34"/>
      <c r="H543" s="34"/>
      <c r="I543" s="34"/>
    </row>
    <row r="544" spans="3:9">
      <c r="C544" s="34"/>
      <c r="D544" s="34"/>
      <c r="E544" s="34"/>
      <c r="F544" s="34"/>
      <c r="G544" s="34"/>
      <c r="H544" s="34"/>
      <c r="I544" s="34"/>
    </row>
    <row r="545" spans="3:9">
      <c r="C545" s="34"/>
      <c r="D545" s="34"/>
      <c r="E545" s="34"/>
      <c r="F545" s="34"/>
      <c r="G545" s="34"/>
      <c r="H545" s="34"/>
      <c r="I545" s="34"/>
    </row>
    <row r="546" spans="3:9">
      <c r="C546" s="34"/>
      <c r="D546" s="34"/>
      <c r="E546" s="34"/>
      <c r="F546" s="34"/>
      <c r="G546" s="34"/>
      <c r="H546" s="34"/>
      <c r="I546" s="34"/>
    </row>
    <row r="547" spans="3:9">
      <c r="C547" s="34"/>
      <c r="D547" s="34"/>
      <c r="E547" s="34"/>
      <c r="F547" s="34"/>
      <c r="G547" s="34"/>
      <c r="H547" s="34"/>
      <c r="I547" s="34"/>
    </row>
    <row r="548" spans="3:9">
      <c r="C548" s="34"/>
      <c r="D548" s="34"/>
      <c r="E548" s="34"/>
      <c r="F548" s="34"/>
      <c r="G548" s="34"/>
      <c r="H548" s="34"/>
      <c r="I548" s="34"/>
    </row>
    <row r="549" spans="3:9">
      <c r="C549" s="34"/>
      <c r="D549" s="34"/>
      <c r="E549" s="34"/>
      <c r="F549" s="34"/>
      <c r="G549" s="34"/>
      <c r="H549" s="34"/>
      <c r="I549" s="34"/>
    </row>
    <row r="550" spans="3:9">
      <c r="C550" s="34"/>
      <c r="D550" s="34"/>
      <c r="E550" s="34"/>
      <c r="F550" s="34"/>
      <c r="G550" s="34"/>
      <c r="H550" s="34"/>
      <c r="I550" s="34"/>
    </row>
    <row r="551" spans="3:9">
      <c r="C551" s="34"/>
      <c r="D551" s="34"/>
      <c r="E551" s="34"/>
      <c r="F551" s="34"/>
      <c r="G551" s="34"/>
      <c r="H551" s="34"/>
      <c r="I551" s="34"/>
    </row>
    <row r="552" spans="3:9">
      <c r="C552" s="34"/>
      <c r="D552" s="34"/>
      <c r="E552" s="34"/>
      <c r="F552" s="34"/>
      <c r="G552" s="34"/>
      <c r="H552" s="34"/>
      <c r="I552" s="34"/>
    </row>
    <row r="553" spans="3:9">
      <c r="C553" s="34"/>
      <c r="D553" s="34"/>
      <c r="E553" s="34"/>
      <c r="F553" s="34"/>
      <c r="G553" s="34"/>
      <c r="H553" s="34"/>
      <c r="I553" s="34"/>
    </row>
    <row r="554" spans="3:9">
      <c r="C554" s="34"/>
      <c r="D554" s="34"/>
      <c r="E554" s="34"/>
      <c r="F554" s="34"/>
      <c r="G554" s="34"/>
      <c r="H554" s="34"/>
      <c r="I554" s="34"/>
    </row>
    <row r="555" spans="3:9">
      <c r="C555" s="34"/>
      <c r="D555" s="34"/>
      <c r="E555" s="34"/>
      <c r="F555" s="34"/>
      <c r="G555" s="34"/>
      <c r="H555" s="34"/>
      <c r="I555" s="34"/>
    </row>
    <row r="556" spans="3:9">
      <c r="C556" s="34"/>
      <c r="D556" s="34"/>
      <c r="E556" s="34"/>
      <c r="F556" s="34"/>
      <c r="G556" s="34"/>
      <c r="H556" s="34"/>
      <c r="I556" s="34"/>
    </row>
    <row r="557" spans="3:9">
      <c r="C557" s="34"/>
      <c r="D557" s="34"/>
      <c r="E557" s="34"/>
      <c r="F557" s="34"/>
      <c r="G557" s="34"/>
      <c r="H557" s="34"/>
      <c r="I557" s="34"/>
    </row>
    <row r="558" spans="3:9">
      <c r="C558" s="34"/>
      <c r="D558" s="34"/>
      <c r="E558" s="34"/>
      <c r="F558" s="34"/>
      <c r="G558" s="34"/>
      <c r="H558" s="34"/>
      <c r="I558" s="34"/>
    </row>
    <row r="559" spans="3:9">
      <c r="C559" s="34"/>
      <c r="D559" s="34"/>
      <c r="E559" s="34"/>
      <c r="F559" s="34"/>
      <c r="G559" s="34"/>
      <c r="H559" s="34"/>
      <c r="I559" s="34"/>
    </row>
    <row r="560" spans="3:9">
      <c r="C560" s="34"/>
      <c r="D560" s="34"/>
      <c r="E560" s="34"/>
      <c r="F560" s="34"/>
      <c r="G560" s="34"/>
      <c r="H560" s="34"/>
      <c r="I560" s="34"/>
    </row>
    <row r="561" spans="3:9">
      <c r="C561" s="34"/>
      <c r="D561" s="34"/>
      <c r="E561" s="34"/>
      <c r="F561" s="34"/>
      <c r="G561" s="34"/>
      <c r="H561" s="34"/>
      <c r="I561" s="34"/>
    </row>
    <row r="562" spans="3:9">
      <c r="C562" s="34"/>
      <c r="D562" s="34"/>
      <c r="E562" s="34"/>
      <c r="F562" s="34"/>
      <c r="G562" s="34"/>
      <c r="H562" s="34"/>
      <c r="I562" s="34"/>
    </row>
    <row r="563" spans="3:9">
      <c r="C563" s="34"/>
      <c r="D563" s="34"/>
      <c r="E563" s="34"/>
      <c r="F563" s="34"/>
      <c r="G563" s="34"/>
      <c r="H563" s="34"/>
      <c r="I563" s="34"/>
    </row>
    <row r="564" spans="3:9">
      <c r="C564" s="34"/>
      <c r="D564" s="34"/>
      <c r="E564" s="34"/>
      <c r="F564" s="34"/>
      <c r="G564" s="34"/>
      <c r="H564" s="34"/>
      <c r="I564" s="34"/>
    </row>
    <row r="565" spans="3:9">
      <c r="C565" s="34"/>
      <c r="D565" s="34"/>
      <c r="E565" s="34"/>
      <c r="F565" s="34"/>
      <c r="G565" s="34"/>
      <c r="H565" s="34"/>
      <c r="I565" s="34"/>
    </row>
    <row r="566" spans="3:9">
      <c r="C566" s="34"/>
      <c r="D566" s="34"/>
      <c r="E566" s="34"/>
      <c r="F566" s="34"/>
      <c r="G566" s="34"/>
      <c r="H566" s="34"/>
      <c r="I566" s="34"/>
    </row>
    <row r="567" spans="3:9">
      <c r="C567" s="34"/>
      <c r="D567" s="34"/>
      <c r="E567" s="34"/>
      <c r="F567" s="34"/>
      <c r="G567" s="34"/>
      <c r="H567" s="34"/>
      <c r="I567" s="34"/>
    </row>
    <row r="568" spans="3:9">
      <c r="C568" s="34"/>
      <c r="D568" s="34"/>
      <c r="E568" s="34"/>
      <c r="F568" s="34"/>
      <c r="G568" s="34"/>
      <c r="H568" s="34"/>
      <c r="I568" s="34"/>
    </row>
    <row r="569" spans="3:9">
      <c r="C569" s="34"/>
      <c r="D569" s="34"/>
      <c r="E569" s="34"/>
      <c r="F569" s="34"/>
      <c r="G569" s="34"/>
      <c r="H569" s="34"/>
      <c r="I569" s="34"/>
    </row>
    <row r="570" spans="3:9">
      <c r="C570" s="34"/>
      <c r="D570" s="34"/>
      <c r="E570" s="34"/>
      <c r="F570" s="34"/>
      <c r="G570" s="34"/>
      <c r="H570" s="34"/>
      <c r="I570" s="34"/>
    </row>
    <row r="571" spans="3:9">
      <c r="C571" s="34"/>
      <c r="D571" s="34"/>
      <c r="E571" s="34"/>
      <c r="F571" s="34"/>
      <c r="G571" s="34"/>
      <c r="H571" s="34"/>
      <c r="I571" s="34"/>
    </row>
    <row r="572" spans="3:9">
      <c r="C572" s="34"/>
      <c r="D572" s="34"/>
      <c r="E572" s="34"/>
      <c r="F572" s="34"/>
      <c r="G572" s="34"/>
      <c r="H572" s="34"/>
      <c r="I572" s="34"/>
    </row>
    <row r="573" spans="3:9">
      <c r="C573" s="34"/>
      <c r="D573" s="34"/>
      <c r="E573" s="34"/>
      <c r="F573" s="34"/>
      <c r="G573" s="34"/>
      <c r="H573" s="34"/>
      <c r="I573" s="34"/>
    </row>
    <row r="574" spans="3:9">
      <c r="C574" s="34"/>
      <c r="D574" s="34"/>
      <c r="E574" s="34"/>
      <c r="F574" s="34"/>
      <c r="G574" s="34"/>
      <c r="H574" s="34"/>
      <c r="I574" s="34"/>
    </row>
    <row r="575" spans="3:9">
      <c r="C575" s="34"/>
      <c r="D575" s="34"/>
      <c r="E575" s="34"/>
      <c r="F575" s="34"/>
      <c r="G575" s="34"/>
      <c r="H575" s="34"/>
      <c r="I575" s="34"/>
    </row>
    <row r="576" spans="3:9">
      <c r="C576" s="34"/>
      <c r="D576" s="34"/>
      <c r="E576" s="34"/>
      <c r="F576" s="34"/>
      <c r="G576" s="34"/>
      <c r="H576" s="34"/>
      <c r="I576" s="34"/>
    </row>
    <row r="577" spans="3:9">
      <c r="C577" s="34"/>
      <c r="D577" s="34"/>
      <c r="E577" s="34"/>
      <c r="F577" s="34"/>
      <c r="G577" s="34"/>
      <c r="H577" s="34"/>
      <c r="I577" s="34"/>
    </row>
    <row r="578" spans="3:9">
      <c r="C578" s="34"/>
      <c r="D578" s="34"/>
      <c r="E578" s="34"/>
      <c r="F578" s="34"/>
      <c r="G578" s="34"/>
      <c r="H578" s="34"/>
      <c r="I578" s="34"/>
    </row>
    <row r="579" spans="3:9">
      <c r="C579" s="34"/>
      <c r="D579" s="34"/>
      <c r="E579" s="34"/>
      <c r="F579" s="34"/>
      <c r="G579" s="34"/>
      <c r="H579" s="34"/>
      <c r="I579" s="34"/>
    </row>
    <row r="580" spans="3:9">
      <c r="C580" s="34"/>
      <c r="D580" s="34"/>
      <c r="E580" s="34"/>
      <c r="F580" s="34"/>
      <c r="G580" s="34"/>
      <c r="H580" s="34"/>
      <c r="I580" s="34"/>
    </row>
    <row r="581" spans="3:9">
      <c r="C581" s="34"/>
      <c r="D581" s="34"/>
      <c r="E581" s="34"/>
      <c r="F581" s="34"/>
      <c r="G581" s="34"/>
      <c r="H581" s="34"/>
      <c r="I581" s="34"/>
    </row>
    <row r="582" spans="3:9">
      <c r="C582" s="34"/>
      <c r="D582" s="34"/>
      <c r="E582" s="34"/>
      <c r="F582" s="34"/>
      <c r="G582" s="34"/>
      <c r="H582" s="34"/>
      <c r="I582" s="34"/>
    </row>
    <row r="583" spans="3:9">
      <c r="C583" s="34"/>
      <c r="D583" s="34"/>
      <c r="E583" s="34"/>
      <c r="F583" s="34"/>
      <c r="G583" s="34"/>
      <c r="H583" s="34"/>
      <c r="I583" s="34"/>
    </row>
    <row r="584" spans="3:9">
      <c r="C584" s="34"/>
      <c r="D584" s="34"/>
      <c r="E584" s="34"/>
      <c r="F584" s="34"/>
      <c r="G584" s="34"/>
      <c r="H584" s="34"/>
      <c r="I584" s="34"/>
    </row>
    <row r="585" spans="3:9">
      <c r="C585" s="34"/>
      <c r="D585" s="34"/>
      <c r="E585" s="34"/>
      <c r="F585" s="34"/>
      <c r="G585" s="34"/>
      <c r="H585" s="34"/>
      <c r="I585" s="34"/>
    </row>
    <row r="586" spans="3:9">
      <c r="C586" s="34"/>
      <c r="D586" s="34"/>
      <c r="E586" s="34"/>
      <c r="F586" s="34"/>
      <c r="G586" s="34"/>
      <c r="H586" s="34"/>
      <c r="I586" s="34"/>
    </row>
    <row r="587" spans="3:9">
      <c r="C587" s="34"/>
      <c r="D587" s="34"/>
      <c r="E587" s="34"/>
      <c r="F587" s="34"/>
      <c r="G587" s="34"/>
      <c r="H587" s="34"/>
      <c r="I587" s="34"/>
    </row>
    <row r="588" spans="3:9">
      <c r="C588" s="34"/>
      <c r="D588" s="34"/>
      <c r="E588" s="34"/>
      <c r="F588" s="34"/>
      <c r="G588" s="34"/>
      <c r="H588" s="34"/>
      <c r="I588" s="34"/>
    </row>
    <row r="589" spans="3:9">
      <c r="C589" s="34"/>
      <c r="D589" s="34"/>
      <c r="E589" s="34"/>
      <c r="F589" s="34"/>
      <c r="G589" s="34"/>
      <c r="H589" s="34"/>
      <c r="I589" s="34"/>
    </row>
    <row r="590" spans="3:9">
      <c r="C590" s="34"/>
      <c r="D590" s="34"/>
      <c r="E590" s="34"/>
      <c r="F590" s="34"/>
      <c r="G590" s="34"/>
      <c r="H590" s="34"/>
      <c r="I590" s="34"/>
    </row>
    <row r="591" spans="3:9">
      <c r="C591" s="34"/>
      <c r="D591" s="34"/>
      <c r="E591" s="34"/>
      <c r="F591" s="34"/>
      <c r="G591" s="34"/>
      <c r="H591" s="34"/>
      <c r="I591" s="34"/>
    </row>
    <row r="592" spans="3:9">
      <c r="C592" s="34"/>
      <c r="D592" s="34"/>
      <c r="E592" s="34"/>
      <c r="F592" s="34"/>
      <c r="G592" s="34"/>
      <c r="H592" s="34"/>
      <c r="I592" s="34"/>
    </row>
    <row r="593" spans="3:9">
      <c r="C593" s="34"/>
      <c r="D593" s="34"/>
      <c r="E593" s="34"/>
      <c r="F593" s="34"/>
      <c r="G593" s="34"/>
      <c r="H593" s="34"/>
      <c r="I593" s="34"/>
    </row>
    <row r="594" spans="3:9">
      <c r="C594" s="34"/>
      <c r="D594" s="34"/>
      <c r="E594" s="34"/>
      <c r="F594" s="34"/>
      <c r="G594" s="34"/>
      <c r="H594" s="34"/>
      <c r="I594" s="34"/>
    </row>
    <row r="595" spans="3:9">
      <c r="C595" s="34"/>
      <c r="D595" s="34"/>
      <c r="E595" s="34"/>
      <c r="F595" s="34"/>
      <c r="G595" s="34"/>
      <c r="H595" s="34"/>
      <c r="I595" s="34"/>
    </row>
    <row r="596" spans="3:9">
      <c r="C596" s="34"/>
      <c r="D596" s="34"/>
      <c r="E596" s="34"/>
      <c r="F596" s="34"/>
      <c r="G596" s="34"/>
      <c r="H596" s="34"/>
      <c r="I596" s="34"/>
    </row>
    <row r="597" spans="3:9">
      <c r="C597" s="34"/>
      <c r="D597" s="34"/>
      <c r="E597" s="34"/>
      <c r="F597" s="34"/>
      <c r="G597" s="34"/>
      <c r="H597" s="34"/>
      <c r="I597" s="34"/>
    </row>
    <row r="598" spans="3:9">
      <c r="C598" s="34"/>
      <c r="D598" s="34"/>
      <c r="E598" s="34"/>
      <c r="F598" s="34"/>
      <c r="G598" s="34"/>
      <c r="H598" s="34"/>
      <c r="I598" s="34"/>
    </row>
    <row r="599" spans="3:9">
      <c r="C599" s="34"/>
      <c r="D599" s="34"/>
      <c r="E599" s="34"/>
      <c r="F599" s="34"/>
      <c r="G599" s="34"/>
      <c r="H599" s="34"/>
      <c r="I599" s="34"/>
    </row>
    <row r="600" spans="3:9">
      <c r="C600" s="34"/>
      <c r="D600" s="34"/>
      <c r="E600" s="34"/>
      <c r="F600" s="34"/>
      <c r="G600" s="34"/>
      <c r="H600" s="34"/>
      <c r="I600" s="34"/>
    </row>
    <row r="601" spans="3:9">
      <c r="C601" s="34"/>
      <c r="D601" s="34"/>
      <c r="E601" s="34"/>
      <c r="F601" s="34"/>
      <c r="G601" s="34"/>
      <c r="H601" s="34"/>
      <c r="I601" s="34"/>
    </row>
    <row r="602" spans="3:9">
      <c r="C602" s="34"/>
      <c r="D602" s="34"/>
      <c r="E602" s="34"/>
      <c r="F602" s="34"/>
      <c r="G602" s="34"/>
      <c r="H602" s="34"/>
      <c r="I602" s="34"/>
    </row>
    <row r="603" spans="3:9">
      <c r="C603" s="34"/>
      <c r="D603" s="34"/>
      <c r="E603" s="34"/>
      <c r="F603" s="34"/>
      <c r="G603" s="34"/>
      <c r="H603" s="34"/>
      <c r="I603" s="34"/>
    </row>
    <row r="604" spans="3:9">
      <c r="C604" s="34"/>
      <c r="D604" s="34"/>
      <c r="E604" s="34"/>
      <c r="F604" s="34"/>
      <c r="G604" s="34"/>
      <c r="H604" s="34"/>
      <c r="I604" s="34"/>
    </row>
    <row r="605" spans="3:9">
      <c r="C605" s="34"/>
      <c r="D605" s="34"/>
      <c r="E605" s="34"/>
      <c r="F605" s="34"/>
      <c r="G605" s="34"/>
      <c r="H605" s="34"/>
      <c r="I605" s="34"/>
    </row>
    <row r="606" spans="3:9">
      <c r="C606" s="34"/>
      <c r="D606" s="34"/>
      <c r="E606" s="34"/>
      <c r="F606" s="34"/>
      <c r="G606" s="34"/>
      <c r="H606" s="34"/>
      <c r="I606" s="34"/>
    </row>
    <row r="607" spans="3:9">
      <c r="C607" s="34"/>
      <c r="D607" s="34"/>
      <c r="E607" s="34"/>
      <c r="F607" s="34"/>
      <c r="G607" s="34"/>
      <c r="H607" s="34"/>
      <c r="I607" s="34"/>
    </row>
    <row r="608" spans="3:9">
      <c r="C608" s="34"/>
      <c r="D608" s="34"/>
      <c r="E608" s="34"/>
      <c r="F608" s="34"/>
      <c r="G608" s="34"/>
      <c r="H608" s="34"/>
      <c r="I608" s="34"/>
    </row>
    <row r="609" spans="3:9">
      <c r="C609" s="34"/>
      <c r="D609" s="34"/>
      <c r="E609" s="34"/>
      <c r="F609" s="34"/>
      <c r="G609" s="34"/>
      <c r="H609" s="34"/>
      <c r="I609" s="34"/>
    </row>
    <row r="610" spans="3:9">
      <c r="C610" s="34"/>
      <c r="D610" s="34"/>
      <c r="E610" s="34"/>
      <c r="F610" s="34"/>
      <c r="G610" s="34"/>
      <c r="H610" s="34"/>
      <c r="I610" s="34"/>
    </row>
    <row r="611" spans="3:9">
      <c r="C611" s="34"/>
      <c r="D611" s="34"/>
      <c r="E611" s="34"/>
      <c r="F611" s="34"/>
      <c r="G611" s="34"/>
      <c r="H611" s="34"/>
      <c r="I611" s="34"/>
    </row>
    <row r="612" spans="3:9">
      <c r="C612" s="34"/>
      <c r="D612" s="34"/>
      <c r="E612" s="34"/>
      <c r="F612" s="34"/>
      <c r="G612" s="34"/>
      <c r="H612" s="34"/>
      <c r="I612" s="34"/>
    </row>
    <row r="613" spans="3:9">
      <c r="C613" s="34"/>
      <c r="D613" s="34"/>
      <c r="E613" s="34"/>
      <c r="F613" s="34"/>
      <c r="G613" s="34"/>
      <c r="H613" s="34"/>
      <c r="I613" s="34"/>
    </row>
    <row r="614" spans="3:9">
      <c r="C614" s="34"/>
      <c r="D614" s="34"/>
      <c r="E614" s="34"/>
      <c r="F614" s="34"/>
      <c r="G614" s="34"/>
      <c r="H614" s="34"/>
      <c r="I614" s="34"/>
    </row>
    <row r="615" spans="3:9">
      <c r="C615" s="34"/>
      <c r="D615" s="34"/>
      <c r="E615" s="34"/>
      <c r="F615" s="34"/>
      <c r="G615" s="34"/>
      <c r="H615" s="34"/>
      <c r="I615" s="34"/>
    </row>
    <row r="616" spans="3:9">
      <c r="C616" s="34"/>
      <c r="D616" s="34"/>
      <c r="E616" s="34"/>
      <c r="F616" s="34"/>
      <c r="G616" s="34"/>
      <c r="H616" s="34"/>
      <c r="I616" s="34"/>
    </row>
    <row r="617" spans="3:9">
      <c r="C617" s="34"/>
      <c r="D617" s="34"/>
      <c r="E617" s="34"/>
      <c r="F617" s="34"/>
      <c r="G617" s="34"/>
      <c r="H617" s="34"/>
      <c r="I617" s="34"/>
    </row>
    <row r="618" spans="3:9">
      <c r="C618" s="34"/>
      <c r="D618" s="34"/>
      <c r="E618" s="34"/>
      <c r="F618" s="34"/>
      <c r="G618" s="34"/>
      <c r="H618" s="34"/>
      <c r="I618" s="34"/>
    </row>
    <row r="619" spans="3:9">
      <c r="C619" s="34"/>
      <c r="D619" s="34"/>
      <c r="E619" s="34"/>
      <c r="F619" s="34"/>
      <c r="G619" s="34"/>
      <c r="H619" s="34"/>
      <c r="I619" s="34"/>
    </row>
    <row r="620" spans="3:9">
      <c r="C620" s="34"/>
      <c r="D620" s="34"/>
      <c r="E620" s="34"/>
      <c r="F620" s="34"/>
      <c r="G620" s="34"/>
      <c r="H620" s="34"/>
      <c r="I620" s="34"/>
    </row>
    <row r="621" spans="3:9">
      <c r="C621" s="34"/>
      <c r="D621" s="34"/>
      <c r="E621" s="34"/>
      <c r="F621" s="34"/>
      <c r="G621" s="34"/>
      <c r="H621" s="34"/>
      <c r="I621" s="34"/>
    </row>
    <row r="622" spans="3:9">
      <c r="C622" s="34"/>
      <c r="D622" s="34"/>
      <c r="E622" s="34"/>
      <c r="F622" s="34"/>
      <c r="G622" s="34"/>
      <c r="H622" s="34"/>
      <c r="I622" s="34"/>
    </row>
    <row r="623" spans="3:9">
      <c r="C623" s="34"/>
      <c r="D623" s="34"/>
      <c r="E623" s="34"/>
      <c r="F623" s="34"/>
      <c r="G623" s="34"/>
      <c r="H623" s="34"/>
      <c r="I623" s="34"/>
    </row>
    <row r="624" spans="3:9">
      <c r="C624" s="34"/>
      <c r="D624" s="34"/>
      <c r="E624" s="34"/>
      <c r="F624" s="34"/>
      <c r="G624" s="34"/>
      <c r="H624" s="34"/>
      <c r="I624" s="34"/>
    </row>
    <row r="625" spans="3:9">
      <c r="C625" s="34"/>
      <c r="D625" s="34"/>
      <c r="E625" s="34"/>
      <c r="F625" s="34"/>
      <c r="G625" s="34"/>
      <c r="H625" s="34"/>
      <c r="I625" s="34"/>
    </row>
    <row r="626" spans="3:9">
      <c r="C626" s="34"/>
      <c r="D626" s="34"/>
      <c r="E626" s="34"/>
      <c r="F626" s="34"/>
      <c r="G626" s="34"/>
      <c r="H626" s="34"/>
      <c r="I626" s="34"/>
    </row>
    <row r="627" spans="3:9">
      <c r="C627" s="34"/>
      <c r="D627" s="34"/>
      <c r="E627" s="34"/>
      <c r="F627" s="34"/>
      <c r="G627" s="34"/>
      <c r="H627" s="34"/>
      <c r="I627" s="34"/>
    </row>
    <row r="628" spans="3:9">
      <c r="C628" s="34"/>
      <c r="D628" s="34"/>
      <c r="E628" s="34"/>
      <c r="F628" s="34"/>
      <c r="G628" s="34"/>
      <c r="H628" s="34"/>
      <c r="I628" s="34"/>
    </row>
    <row r="629" spans="3:9">
      <c r="C629" s="34"/>
      <c r="D629" s="34"/>
      <c r="E629" s="34"/>
      <c r="F629" s="34"/>
      <c r="G629" s="34"/>
      <c r="H629" s="34"/>
      <c r="I629" s="34"/>
    </row>
    <row r="630" spans="3:9">
      <c r="C630" s="34"/>
      <c r="D630" s="34"/>
      <c r="E630" s="34"/>
      <c r="F630" s="34"/>
      <c r="G630" s="34"/>
      <c r="H630" s="34"/>
      <c r="I630" s="34"/>
    </row>
    <row r="631" spans="3:9">
      <c r="C631" s="34"/>
      <c r="D631" s="34"/>
      <c r="E631" s="34"/>
      <c r="F631" s="34"/>
      <c r="G631" s="34"/>
      <c r="H631" s="34"/>
      <c r="I631" s="34"/>
    </row>
    <row r="632" spans="3:9">
      <c r="C632" s="34"/>
      <c r="D632" s="34"/>
      <c r="E632" s="34"/>
      <c r="F632" s="34"/>
      <c r="G632" s="34"/>
      <c r="H632" s="34"/>
      <c r="I632" s="34"/>
    </row>
    <row r="633" spans="3:9">
      <c r="C633" s="34"/>
      <c r="D633" s="34"/>
      <c r="E633" s="34"/>
      <c r="F633" s="34"/>
      <c r="G633" s="34"/>
      <c r="H633" s="34"/>
      <c r="I633" s="34"/>
    </row>
    <row r="634" spans="3:9">
      <c r="C634" s="34"/>
      <c r="D634" s="34"/>
      <c r="E634" s="34"/>
      <c r="F634" s="34"/>
      <c r="G634" s="34"/>
      <c r="H634" s="34"/>
      <c r="I634" s="34"/>
    </row>
    <row r="635" spans="3:9">
      <c r="C635" s="34"/>
      <c r="D635" s="34"/>
      <c r="E635" s="34"/>
      <c r="F635" s="34"/>
      <c r="G635" s="34"/>
      <c r="H635" s="34"/>
      <c r="I635" s="34"/>
    </row>
    <row r="636" spans="3:9">
      <c r="C636" s="34"/>
      <c r="D636" s="34"/>
      <c r="E636" s="34"/>
      <c r="F636" s="34"/>
      <c r="G636" s="34"/>
      <c r="H636" s="34"/>
      <c r="I636" s="34"/>
    </row>
    <row r="637" spans="3:9">
      <c r="C637" s="34"/>
      <c r="D637" s="34"/>
      <c r="E637" s="34"/>
      <c r="F637" s="34"/>
      <c r="G637" s="34"/>
      <c r="H637" s="34"/>
      <c r="I637" s="34"/>
    </row>
    <row r="638" spans="3:9">
      <c r="C638" s="34"/>
      <c r="D638" s="34"/>
      <c r="E638" s="34"/>
      <c r="F638" s="34"/>
      <c r="G638" s="34"/>
      <c r="H638" s="34"/>
      <c r="I638" s="34"/>
    </row>
    <row r="639" spans="3:9">
      <c r="C639" s="34"/>
      <c r="D639" s="34"/>
      <c r="E639" s="34"/>
      <c r="F639" s="34"/>
      <c r="G639" s="34"/>
      <c r="H639" s="34"/>
      <c r="I639" s="34"/>
    </row>
    <row r="640" spans="3:9">
      <c r="C640" s="34"/>
      <c r="D640" s="34"/>
      <c r="E640" s="34"/>
      <c r="F640" s="34"/>
      <c r="G640" s="34"/>
      <c r="H640" s="34"/>
      <c r="I640" s="34"/>
    </row>
    <row r="641" spans="3:9">
      <c r="C641" s="34"/>
      <c r="D641" s="34"/>
      <c r="E641" s="34"/>
      <c r="F641" s="34"/>
      <c r="G641" s="34"/>
      <c r="H641" s="34"/>
      <c r="I641" s="34"/>
    </row>
    <row r="642" spans="3:9">
      <c r="C642" s="34"/>
      <c r="D642" s="34"/>
      <c r="E642" s="34"/>
      <c r="F642" s="34"/>
      <c r="G642" s="34"/>
      <c r="H642" s="34"/>
      <c r="I642" s="34"/>
    </row>
    <row r="643" spans="3:9">
      <c r="C643" s="34"/>
      <c r="D643" s="34"/>
      <c r="E643" s="34"/>
      <c r="F643" s="34"/>
      <c r="G643" s="34"/>
      <c r="H643" s="34"/>
      <c r="I643" s="34"/>
    </row>
    <row r="644" spans="3:9">
      <c r="C644" s="34"/>
      <c r="D644" s="34"/>
      <c r="E644" s="34"/>
      <c r="F644" s="34"/>
      <c r="G644" s="34"/>
      <c r="H644" s="34"/>
      <c r="I644" s="34"/>
    </row>
    <row r="645" spans="3:9">
      <c r="C645" s="34"/>
      <c r="D645" s="34"/>
      <c r="E645" s="34"/>
      <c r="F645" s="34"/>
      <c r="G645" s="34"/>
      <c r="H645" s="34"/>
      <c r="I645" s="34"/>
    </row>
    <row r="646" spans="3:9">
      <c r="C646" s="34"/>
      <c r="D646" s="34"/>
      <c r="E646" s="34"/>
      <c r="F646" s="34"/>
      <c r="G646" s="34"/>
      <c r="H646" s="34"/>
      <c r="I646" s="34"/>
    </row>
    <row r="647" spans="3:9">
      <c r="C647" s="34"/>
      <c r="D647" s="34"/>
      <c r="E647" s="34"/>
      <c r="F647" s="34"/>
      <c r="G647" s="34"/>
      <c r="H647" s="34"/>
      <c r="I647" s="34"/>
    </row>
    <row r="648" spans="3:9">
      <c r="C648" s="34"/>
      <c r="D648" s="34"/>
      <c r="E648" s="34"/>
      <c r="F648" s="34"/>
      <c r="G648" s="34"/>
      <c r="H648" s="34"/>
      <c r="I648" s="34"/>
    </row>
    <row r="649" spans="3:9">
      <c r="C649" s="34"/>
      <c r="D649" s="34"/>
      <c r="E649" s="34"/>
      <c r="F649" s="34"/>
      <c r="G649" s="34"/>
      <c r="H649" s="34"/>
      <c r="I649" s="34"/>
    </row>
    <row r="650" spans="3:9">
      <c r="C650" s="34"/>
      <c r="D650" s="34"/>
      <c r="E650" s="34"/>
      <c r="F650" s="34"/>
      <c r="G650" s="34"/>
      <c r="H650" s="34"/>
      <c r="I650" s="34"/>
    </row>
    <row r="651" spans="3:9">
      <c r="C651" s="34"/>
      <c r="D651" s="34"/>
      <c r="E651" s="34"/>
      <c r="F651" s="34"/>
      <c r="G651" s="34"/>
      <c r="H651" s="34"/>
      <c r="I651" s="34"/>
    </row>
    <row r="652" spans="3:9">
      <c r="C652" s="34"/>
      <c r="D652" s="34"/>
      <c r="E652" s="34"/>
      <c r="F652" s="34"/>
      <c r="G652" s="34"/>
      <c r="H652" s="34"/>
      <c r="I652" s="34"/>
    </row>
    <row r="653" spans="3:9">
      <c r="C653" s="34"/>
      <c r="D653" s="34"/>
      <c r="E653" s="34"/>
      <c r="F653" s="34"/>
      <c r="G653" s="34"/>
      <c r="H653" s="34"/>
      <c r="I653" s="34"/>
    </row>
    <row r="654" spans="3:9">
      <c r="C654" s="34"/>
      <c r="D654" s="34"/>
      <c r="E654" s="34"/>
      <c r="F654" s="34"/>
      <c r="G654" s="34"/>
      <c r="H654" s="34"/>
      <c r="I654" s="34"/>
    </row>
    <row r="655" spans="3:9">
      <c r="C655" s="34"/>
      <c r="D655" s="34"/>
      <c r="E655" s="34"/>
      <c r="F655" s="34"/>
      <c r="G655" s="34"/>
      <c r="H655" s="34"/>
      <c r="I655" s="34"/>
    </row>
    <row r="656" spans="3:9">
      <c r="C656" s="34"/>
      <c r="D656" s="34"/>
      <c r="E656" s="34"/>
      <c r="F656" s="34"/>
      <c r="G656" s="34"/>
      <c r="H656" s="34"/>
      <c r="I656" s="34"/>
    </row>
    <row r="657" spans="3:9">
      <c r="C657" s="34"/>
      <c r="D657" s="34"/>
      <c r="E657" s="34"/>
      <c r="F657" s="34"/>
      <c r="G657" s="34"/>
      <c r="H657" s="34"/>
      <c r="I657" s="34"/>
    </row>
    <row r="658" spans="3:9">
      <c r="C658" s="34"/>
      <c r="D658" s="34"/>
      <c r="E658" s="34"/>
      <c r="F658" s="34"/>
      <c r="G658" s="34"/>
      <c r="H658" s="34"/>
      <c r="I658" s="34"/>
    </row>
    <row r="659" spans="3:9">
      <c r="C659" s="34"/>
      <c r="D659" s="34"/>
      <c r="E659" s="34"/>
      <c r="F659" s="34"/>
      <c r="G659" s="34"/>
      <c r="H659" s="34"/>
      <c r="I659" s="34"/>
    </row>
    <row r="660" spans="3:9">
      <c r="C660" s="34"/>
      <c r="D660" s="34"/>
      <c r="E660" s="34"/>
      <c r="F660" s="34"/>
      <c r="G660" s="34"/>
      <c r="H660" s="34"/>
      <c r="I660" s="34"/>
    </row>
    <row r="661" spans="3:9">
      <c r="C661" s="34"/>
      <c r="D661" s="34"/>
      <c r="E661" s="34"/>
      <c r="F661" s="34"/>
      <c r="G661" s="34"/>
      <c r="H661" s="34"/>
      <c r="I661" s="34"/>
    </row>
    <row r="662" spans="3:9">
      <c r="C662" s="34"/>
      <c r="D662" s="34"/>
      <c r="E662" s="34"/>
      <c r="F662" s="34"/>
      <c r="G662" s="34"/>
      <c r="H662" s="34"/>
      <c r="I662" s="34"/>
    </row>
    <row r="663" spans="3:9">
      <c r="C663" s="34"/>
      <c r="D663" s="34"/>
      <c r="E663" s="34"/>
      <c r="F663" s="34"/>
      <c r="G663" s="34"/>
      <c r="H663" s="34"/>
      <c r="I663" s="34"/>
    </row>
    <row r="664" spans="3:9">
      <c r="C664" s="34"/>
      <c r="D664" s="34"/>
      <c r="E664" s="34"/>
      <c r="F664" s="34"/>
      <c r="G664" s="34"/>
      <c r="H664" s="34"/>
      <c r="I664" s="34"/>
    </row>
    <row r="665" spans="3:9">
      <c r="C665" s="34"/>
      <c r="D665" s="34"/>
      <c r="E665" s="34"/>
      <c r="F665" s="34"/>
      <c r="G665" s="34"/>
      <c r="H665" s="34"/>
      <c r="I665" s="34"/>
    </row>
    <row r="666" spans="3:9">
      <c r="C666" s="34"/>
      <c r="D666" s="34"/>
      <c r="E666" s="34"/>
      <c r="F666" s="34"/>
      <c r="G666" s="34"/>
      <c r="H666" s="34"/>
      <c r="I666" s="34"/>
    </row>
    <row r="667" spans="3:9">
      <c r="C667" s="34"/>
      <c r="D667" s="34"/>
      <c r="E667" s="34"/>
      <c r="F667" s="34"/>
      <c r="G667" s="34"/>
      <c r="H667" s="34"/>
      <c r="I667" s="34"/>
    </row>
    <row r="668" spans="3:9">
      <c r="C668" s="34"/>
      <c r="D668" s="34"/>
      <c r="E668" s="34"/>
      <c r="F668" s="34"/>
      <c r="G668" s="34"/>
      <c r="H668" s="34"/>
      <c r="I668" s="34"/>
    </row>
    <row r="669" spans="3:9">
      <c r="C669" s="34"/>
      <c r="D669" s="34"/>
      <c r="E669" s="34"/>
      <c r="F669" s="34"/>
      <c r="G669" s="34"/>
      <c r="H669" s="34"/>
      <c r="I669" s="34"/>
    </row>
    <row r="670" spans="3:9">
      <c r="C670" s="34"/>
      <c r="D670" s="34"/>
      <c r="E670" s="34"/>
      <c r="F670" s="34"/>
      <c r="G670" s="34"/>
      <c r="H670" s="34"/>
      <c r="I670" s="34"/>
    </row>
    <row r="671" spans="3:9">
      <c r="C671" s="34"/>
      <c r="D671" s="34"/>
      <c r="E671" s="34"/>
      <c r="F671" s="34"/>
      <c r="G671" s="34"/>
      <c r="H671" s="34"/>
      <c r="I671" s="34"/>
    </row>
    <row r="672" spans="3:9">
      <c r="C672" s="34"/>
      <c r="D672" s="34"/>
      <c r="E672" s="34"/>
      <c r="F672" s="34"/>
      <c r="G672" s="34"/>
      <c r="H672" s="34"/>
      <c r="I672" s="34"/>
    </row>
    <row r="673" spans="3:9">
      <c r="C673" s="34"/>
      <c r="D673" s="34"/>
      <c r="E673" s="34"/>
      <c r="F673" s="34"/>
      <c r="G673" s="34"/>
      <c r="H673" s="34"/>
      <c r="I673" s="34"/>
    </row>
    <row r="674" spans="3:9">
      <c r="C674" s="34"/>
      <c r="D674" s="34"/>
      <c r="E674" s="34"/>
      <c r="F674" s="34"/>
      <c r="G674" s="34"/>
      <c r="H674" s="34"/>
      <c r="I674" s="34"/>
    </row>
    <row r="675" spans="3:9">
      <c r="C675" s="34"/>
      <c r="D675" s="34"/>
      <c r="E675" s="34"/>
      <c r="F675" s="34"/>
      <c r="G675" s="34"/>
      <c r="H675" s="34"/>
      <c r="I675" s="34"/>
    </row>
    <row r="676" spans="3:9">
      <c r="C676" s="34"/>
      <c r="D676" s="34"/>
      <c r="E676" s="34"/>
      <c r="F676" s="34"/>
      <c r="G676" s="34"/>
      <c r="H676" s="34"/>
      <c r="I676" s="34"/>
    </row>
    <row r="677" spans="3:9">
      <c r="C677" s="34"/>
      <c r="D677" s="34"/>
      <c r="E677" s="34"/>
      <c r="F677" s="34"/>
      <c r="G677" s="34"/>
      <c r="H677" s="34"/>
      <c r="I677" s="34"/>
    </row>
    <row r="678" spans="3:9">
      <c r="C678" s="34"/>
      <c r="D678" s="34"/>
      <c r="E678" s="34"/>
      <c r="F678" s="34"/>
      <c r="G678" s="34"/>
      <c r="H678" s="34"/>
      <c r="I678" s="34"/>
    </row>
    <row r="679" spans="3:9">
      <c r="C679" s="34"/>
      <c r="D679" s="34"/>
      <c r="E679" s="34"/>
      <c r="F679" s="34"/>
      <c r="G679" s="34"/>
      <c r="H679" s="34"/>
      <c r="I679" s="34"/>
    </row>
    <row r="680" spans="3:9">
      <c r="C680" s="34"/>
      <c r="D680" s="34"/>
      <c r="E680" s="34"/>
      <c r="F680" s="34"/>
      <c r="G680" s="34"/>
      <c r="H680" s="34"/>
      <c r="I680" s="34"/>
    </row>
    <row r="681" spans="3:9">
      <c r="C681" s="34"/>
      <c r="D681" s="34"/>
      <c r="E681" s="34"/>
      <c r="F681" s="34"/>
      <c r="G681" s="34"/>
      <c r="H681" s="34"/>
      <c r="I681" s="34"/>
    </row>
    <row r="682" spans="3:9">
      <c r="C682" s="34"/>
      <c r="D682" s="34"/>
      <c r="E682" s="34"/>
      <c r="F682" s="34"/>
      <c r="G682" s="34"/>
      <c r="H682" s="34"/>
      <c r="I682" s="34"/>
    </row>
    <row r="683" spans="3:9">
      <c r="C683" s="34"/>
      <c r="D683" s="34"/>
      <c r="E683" s="34"/>
      <c r="F683" s="34"/>
      <c r="G683" s="34"/>
      <c r="H683" s="34"/>
      <c r="I683" s="34"/>
    </row>
    <row r="684" spans="3:9">
      <c r="C684" s="34"/>
      <c r="D684" s="34"/>
      <c r="E684" s="34"/>
      <c r="F684" s="34"/>
      <c r="G684" s="34"/>
      <c r="H684" s="34"/>
      <c r="I684" s="34"/>
    </row>
    <row r="685" spans="3:9">
      <c r="C685" s="34"/>
      <c r="D685" s="34"/>
      <c r="E685" s="34"/>
      <c r="F685" s="34"/>
      <c r="G685" s="34"/>
      <c r="H685" s="34"/>
      <c r="I685" s="34"/>
    </row>
    <row r="686" spans="3:9">
      <c r="C686" s="34"/>
      <c r="D686" s="34"/>
      <c r="E686" s="34"/>
      <c r="F686" s="34"/>
      <c r="G686" s="34"/>
      <c r="H686" s="34"/>
      <c r="I686" s="34"/>
    </row>
    <row r="687" spans="3:9">
      <c r="C687" s="34"/>
      <c r="D687" s="34"/>
      <c r="E687" s="34"/>
      <c r="F687" s="34"/>
      <c r="G687" s="34"/>
      <c r="H687" s="34"/>
      <c r="I687" s="34"/>
    </row>
    <row r="688" spans="3:9">
      <c r="C688" s="34"/>
      <c r="D688" s="34"/>
      <c r="E688" s="34"/>
      <c r="F688" s="34"/>
      <c r="G688" s="34"/>
      <c r="H688" s="34"/>
      <c r="I688" s="34"/>
    </row>
    <row r="689" spans="3:9">
      <c r="C689" s="34"/>
      <c r="D689" s="34"/>
      <c r="E689" s="34"/>
      <c r="F689" s="34"/>
      <c r="G689" s="34"/>
      <c r="H689" s="34"/>
      <c r="I689" s="34"/>
    </row>
    <row r="690" spans="3:9">
      <c r="C690" s="34"/>
      <c r="D690" s="34"/>
      <c r="E690" s="34"/>
      <c r="F690" s="34"/>
      <c r="G690" s="34"/>
      <c r="H690" s="34"/>
      <c r="I690" s="34"/>
    </row>
    <row r="691" spans="3:9">
      <c r="C691" s="34"/>
      <c r="D691" s="34"/>
      <c r="E691" s="34"/>
      <c r="F691" s="34"/>
      <c r="G691" s="34"/>
      <c r="H691" s="34"/>
      <c r="I691" s="34"/>
    </row>
    <row r="692" spans="3:9">
      <c r="C692" s="34"/>
      <c r="D692" s="34"/>
      <c r="E692" s="34"/>
      <c r="F692" s="34"/>
      <c r="G692" s="34"/>
      <c r="H692" s="34"/>
      <c r="I692" s="34"/>
    </row>
    <row r="693" spans="3:9">
      <c r="C693" s="34"/>
      <c r="D693" s="34"/>
      <c r="E693" s="34"/>
      <c r="F693" s="34"/>
      <c r="G693" s="34"/>
      <c r="H693" s="34"/>
      <c r="I693" s="34"/>
    </row>
    <row r="694" spans="3:9">
      <c r="C694" s="34"/>
      <c r="D694" s="34"/>
      <c r="E694" s="34"/>
      <c r="F694" s="34"/>
      <c r="G694" s="34"/>
      <c r="H694" s="34"/>
      <c r="I694" s="34"/>
    </row>
    <row r="695" spans="3:9">
      <c r="C695" s="34"/>
      <c r="D695" s="34"/>
      <c r="E695" s="34"/>
      <c r="F695" s="34"/>
      <c r="G695" s="34"/>
      <c r="H695" s="34"/>
      <c r="I695" s="34"/>
    </row>
    <row r="696" spans="3:9">
      <c r="C696" s="34"/>
      <c r="D696" s="34"/>
      <c r="E696" s="34"/>
      <c r="F696" s="34"/>
      <c r="G696" s="34"/>
      <c r="H696" s="34"/>
      <c r="I696" s="34"/>
    </row>
    <row r="697" spans="3:9">
      <c r="C697" s="34"/>
      <c r="D697" s="34"/>
      <c r="E697" s="34"/>
      <c r="F697" s="34"/>
      <c r="G697" s="34"/>
      <c r="H697" s="34"/>
      <c r="I697" s="34"/>
    </row>
    <row r="698" spans="3:9">
      <c r="C698" s="34"/>
      <c r="D698" s="34"/>
      <c r="E698" s="34"/>
      <c r="F698" s="34"/>
      <c r="G698" s="34"/>
      <c r="H698" s="34"/>
      <c r="I698" s="34"/>
    </row>
    <row r="699" spans="3:9">
      <c r="C699" s="34"/>
      <c r="D699" s="34"/>
      <c r="E699" s="34"/>
      <c r="F699" s="34"/>
      <c r="G699" s="34"/>
      <c r="H699" s="34"/>
      <c r="I699" s="34"/>
    </row>
    <row r="700" spans="3:9">
      <c r="C700" s="34"/>
      <c r="D700" s="34"/>
      <c r="E700" s="34"/>
      <c r="F700" s="34"/>
      <c r="G700" s="34"/>
      <c r="H700" s="34"/>
      <c r="I700" s="34"/>
    </row>
    <row r="701" spans="3:9">
      <c r="C701" s="34"/>
      <c r="D701" s="34"/>
      <c r="E701" s="34"/>
      <c r="F701" s="34"/>
      <c r="G701" s="34"/>
      <c r="H701" s="34"/>
      <c r="I701" s="34"/>
    </row>
    <row r="702" spans="3:9">
      <c r="C702" s="34"/>
      <c r="D702" s="34"/>
      <c r="E702" s="34"/>
      <c r="F702" s="34"/>
      <c r="G702" s="34"/>
      <c r="H702" s="34"/>
      <c r="I702" s="34"/>
    </row>
    <row r="703" spans="3:9">
      <c r="C703" s="34"/>
      <c r="D703" s="34"/>
      <c r="E703" s="34"/>
      <c r="F703" s="34"/>
      <c r="G703" s="34"/>
      <c r="H703" s="34"/>
      <c r="I703" s="34"/>
    </row>
    <row r="704" spans="3:9">
      <c r="C704" s="34"/>
      <c r="D704" s="34"/>
      <c r="E704" s="34"/>
      <c r="F704" s="34"/>
      <c r="G704" s="34"/>
      <c r="H704" s="34"/>
      <c r="I704" s="34"/>
    </row>
    <row r="705" spans="3:9">
      <c r="C705" s="34"/>
      <c r="D705" s="34"/>
      <c r="E705" s="34"/>
      <c r="F705" s="34"/>
      <c r="G705" s="34"/>
      <c r="H705" s="34"/>
      <c r="I705" s="34"/>
    </row>
    <row r="706" spans="3:9">
      <c r="C706" s="34"/>
      <c r="D706" s="34"/>
      <c r="E706" s="34"/>
      <c r="F706" s="34"/>
      <c r="G706" s="34"/>
      <c r="H706" s="34"/>
      <c r="I706" s="34"/>
    </row>
    <row r="707" spans="3:9">
      <c r="C707" s="34"/>
      <c r="D707" s="34"/>
      <c r="E707" s="34"/>
      <c r="F707" s="34"/>
      <c r="G707" s="34"/>
      <c r="H707" s="34"/>
      <c r="I707" s="34"/>
    </row>
  </sheetData>
  <mergeCells count="1">
    <mergeCell ref="C23:G23"/>
  </mergeCells>
  <phoneticPr fontId="0" type="noConversion"/>
  <hyperlinks>
    <hyperlink ref="C65" r:id="rId1"/>
    <hyperlink ref="C66" r:id="rId2"/>
    <hyperlink ref="C67" r:id="rId3"/>
  </hyperlinks>
  <pageMargins left="0.5" right="0.25" top="1.25" bottom="0.5" header="0.5" footer="0.5"/>
  <pageSetup scale="74" orientation="portrait" horizontalDpi="4294967292" verticalDpi="4294967292" r:id="rId4"/>
  <headerFooter alignWithMargins="0"/>
  <legacyDrawing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opLeftCell="A37" zoomScaleNormal="100" workbookViewId="0">
      <selection activeCell="A31" sqref="A31:A33"/>
    </sheetView>
  </sheetViews>
  <sheetFormatPr defaultColWidth="11.42578125" defaultRowHeight="12"/>
  <cols>
    <col min="1" max="1" width="31.140625" customWidth="1"/>
    <col min="2" max="2" width="11.140625" customWidth="1"/>
    <col min="3" max="3" width="12.140625" customWidth="1"/>
    <col min="4" max="4" width="15" customWidth="1"/>
    <col min="5" max="5" width="12.5703125" customWidth="1"/>
    <col min="6" max="6" width="11.42578125" customWidth="1"/>
    <col min="7" max="7" width="12.85546875" customWidth="1"/>
    <col min="8" max="8" width="10.85546875" customWidth="1"/>
    <col min="9" max="9" width="11.42578125" customWidth="1"/>
    <col min="10" max="10" width="14.42578125" customWidth="1"/>
  </cols>
  <sheetData>
    <row r="1" spans="1:19">
      <c r="A1" s="5" t="s">
        <v>177</v>
      </c>
    </row>
    <row r="3" spans="1:19" ht="14.25">
      <c r="A3" s="115" t="s">
        <v>178</v>
      </c>
      <c r="B3" s="116" t="s">
        <v>179</v>
      </c>
      <c r="C3" s="58"/>
      <c r="D3" s="58"/>
      <c r="E3" s="58"/>
      <c r="F3" t="s">
        <v>180</v>
      </c>
      <c r="G3" s="58" t="s">
        <v>181</v>
      </c>
    </row>
    <row r="4" spans="1:19" ht="14.25">
      <c r="A4" s="115" t="s">
        <v>182</v>
      </c>
      <c r="B4" s="117"/>
      <c r="C4" s="118"/>
      <c r="D4" s="119"/>
      <c r="E4" s="119"/>
      <c r="F4" s="33"/>
      <c r="G4" s="33"/>
    </row>
    <row r="5" spans="1:19" ht="14.25">
      <c r="A5" s="115" t="s">
        <v>183</v>
      </c>
      <c r="B5" s="117"/>
      <c r="C5" s="119"/>
      <c r="D5" s="119"/>
      <c r="E5" s="119" t="s">
        <v>193</v>
      </c>
      <c r="F5" s="88" t="s">
        <v>196</v>
      </c>
      <c r="G5" s="33"/>
    </row>
    <row r="6" spans="1:19" ht="14.25">
      <c r="A6" s="115" t="s">
        <v>184</v>
      </c>
      <c r="B6" s="150">
        <f>D16/18</f>
        <v>0</v>
      </c>
      <c r="C6" s="119"/>
      <c r="D6" s="119"/>
      <c r="E6" s="119"/>
      <c r="F6" s="33"/>
      <c r="G6" s="33"/>
    </row>
    <row r="7" spans="1:19" ht="28.5">
      <c r="A7" s="115" t="s">
        <v>185</v>
      </c>
      <c r="B7" s="120">
        <v>0</v>
      </c>
      <c r="C7" s="119"/>
      <c r="D7" s="119"/>
      <c r="E7" s="119"/>
      <c r="F7" s="33"/>
      <c r="G7" s="33"/>
    </row>
    <row r="8" spans="1:19" ht="28.5">
      <c r="A8" s="115" t="s">
        <v>186</v>
      </c>
      <c r="B8" s="120">
        <v>0</v>
      </c>
      <c r="C8" s="119"/>
      <c r="D8" s="119"/>
      <c r="E8" s="119"/>
      <c r="F8" s="33"/>
      <c r="G8" s="33"/>
    </row>
    <row r="9" spans="1:19" s="26" customFormat="1" ht="28.5">
      <c r="A9" s="115" t="s">
        <v>187</v>
      </c>
      <c r="B9" s="120">
        <v>0</v>
      </c>
      <c r="C9" s="119"/>
      <c r="D9" s="119"/>
      <c r="E9" s="119"/>
      <c r="F9" s="33"/>
      <c r="G9" s="33"/>
    </row>
    <row r="10" spans="1:19" s="26" customFormat="1" ht="14.25">
      <c r="A10" s="115" t="s">
        <v>188</v>
      </c>
      <c r="B10" s="120">
        <v>0</v>
      </c>
      <c r="C10" s="119"/>
      <c r="D10" s="119"/>
      <c r="E10" s="119"/>
      <c r="F10" s="33"/>
      <c r="G10" s="33"/>
    </row>
    <row r="11" spans="1:19" s="26" customFormat="1" ht="15">
      <c r="A11" s="27"/>
    </row>
    <row r="12" spans="1:19" s="26" customFormat="1" ht="15">
      <c r="A12" s="137" t="s">
        <v>24</v>
      </c>
      <c r="B12" s="138"/>
      <c r="C12" s="138"/>
      <c r="D12" s="138"/>
      <c r="E12" s="138"/>
      <c r="F12" s="138"/>
      <c r="G12" s="138"/>
      <c r="H12" s="138"/>
    </row>
    <row r="13" spans="1:19" s="26" customFormat="1" ht="14.25">
      <c r="A13" s="124" t="s">
        <v>7</v>
      </c>
      <c r="B13" s="124" t="s">
        <v>5</v>
      </c>
      <c r="C13" s="124" t="s">
        <v>6</v>
      </c>
      <c r="D13" s="124" t="s">
        <v>1</v>
      </c>
      <c r="E13" s="124"/>
      <c r="F13" s="124"/>
      <c r="G13" s="124"/>
      <c r="H13" s="124"/>
      <c r="I13" s="33"/>
      <c r="J13" s="33"/>
    </row>
    <row r="14" spans="1:19" s="26" customFormat="1" ht="14.25">
      <c r="A14" s="126" t="s">
        <v>43</v>
      </c>
      <c r="B14" s="126">
        <f>'SCH production'!B21</f>
        <v>0</v>
      </c>
      <c r="C14" s="126">
        <f>'SCH production'!B22+'SCH production'!B23+'SCH production'!B24</f>
        <v>0</v>
      </c>
      <c r="D14" s="128">
        <f>'SCH production'!D25</f>
        <v>0</v>
      </c>
      <c r="E14" s="126"/>
      <c r="F14" s="126"/>
      <c r="G14" s="126"/>
      <c r="H14" s="126"/>
      <c r="I14" s="60"/>
      <c r="J14" s="60"/>
    </row>
    <row r="15" spans="1:19" s="57" customFormat="1" ht="15.75" customHeight="1">
      <c r="A15" s="129" t="s">
        <v>0</v>
      </c>
      <c r="B15" s="129">
        <f>'SCH production'!E21</f>
        <v>0</v>
      </c>
      <c r="C15" s="129">
        <f>'SCH production'!E22+'SCH production'!E23+'SCH production'!E24</f>
        <v>0</v>
      </c>
      <c r="D15" s="131">
        <f>'SCH production'!G25</f>
        <v>0</v>
      </c>
      <c r="E15" s="124"/>
      <c r="F15" s="124"/>
      <c r="G15" s="124"/>
      <c r="H15" s="124"/>
      <c r="I15" s="33"/>
      <c r="J15" s="33"/>
      <c r="K15"/>
      <c r="L15"/>
      <c r="M15"/>
      <c r="N15"/>
      <c r="O15"/>
      <c r="P15"/>
      <c r="Q15"/>
      <c r="R15" s="33"/>
      <c r="S15" s="33"/>
    </row>
    <row r="16" spans="1:19" s="26" customFormat="1" ht="16.149999999999999" customHeight="1">
      <c r="A16" s="132" t="s">
        <v>18</v>
      </c>
      <c r="B16" s="129"/>
      <c r="C16" s="129"/>
      <c r="D16" s="133">
        <f>'SCH production'!H25</f>
        <v>0</v>
      </c>
      <c r="E16" s="124"/>
      <c r="F16" s="124"/>
      <c r="G16" s="124"/>
      <c r="H16" s="124"/>
      <c r="I16" s="33"/>
      <c r="J16" s="33"/>
      <c r="K16"/>
      <c r="L16"/>
      <c r="M16"/>
      <c r="N16"/>
      <c r="O16"/>
      <c r="P16"/>
      <c r="Q16"/>
      <c r="R16" s="60"/>
      <c r="S16" s="60"/>
    </row>
    <row r="17" spans="1:19" s="25" customFormat="1" ht="14.25">
      <c r="A17" s="129" t="s">
        <v>2</v>
      </c>
      <c r="B17" s="129"/>
      <c r="C17" s="129"/>
      <c r="D17" s="134">
        <f>'SCH production'!I25</f>
        <v>0</v>
      </c>
      <c r="E17" s="135"/>
      <c r="F17" s="135"/>
      <c r="G17" s="124"/>
      <c r="H17" s="124"/>
      <c r="I17" s="63"/>
      <c r="J17" s="63"/>
      <c r="K17"/>
      <c r="L17"/>
      <c r="M17"/>
      <c r="N17"/>
      <c r="O17"/>
      <c r="P17"/>
      <c r="Q17"/>
      <c r="R17" s="33"/>
      <c r="S17" s="33"/>
    </row>
    <row r="18" spans="1:19" s="25" customFormat="1" ht="14.25">
      <c r="A18" s="129"/>
      <c r="B18" s="129"/>
      <c r="C18" s="129"/>
      <c r="D18" s="134"/>
      <c r="E18" s="135"/>
      <c r="F18" s="135"/>
      <c r="G18" s="124"/>
      <c r="H18" s="124"/>
      <c r="I18" s="63"/>
      <c r="J18" s="63"/>
      <c r="K18"/>
      <c r="L18"/>
      <c r="M18"/>
      <c r="N18"/>
      <c r="O18"/>
      <c r="P18"/>
      <c r="Q18"/>
      <c r="R18" s="33"/>
      <c r="S18" s="33"/>
    </row>
    <row r="19" spans="1:19" s="26" customFormat="1" ht="14.25">
      <c r="A19" s="124" t="s">
        <v>31</v>
      </c>
      <c r="B19" s="124"/>
      <c r="C19" s="124"/>
      <c r="D19" s="124" t="s">
        <v>42</v>
      </c>
      <c r="E19" s="124"/>
      <c r="F19" s="124"/>
      <c r="G19" s="124"/>
      <c r="H19" s="124"/>
      <c r="I19" s="33"/>
      <c r="J19" s="33"/>
      <c r="K19"/>
      <c r="L19"/>
      <c r="M19"/>
      <c r="N19"/>
      <c r="O19"/>
      <c r="P19"/>
      <c r="Q19"/>
      <c r="R19" s="63"/>
      <c r="S19" s="63"/>
    </row>
    <row r="20" spans="1:19" s="26" customFormat="1" ht="14.25">
      <c r="A20" s="129" t="s">
        <v>3</v>
      </c>
      <c r="B20" s="129">
        <v>0</v>
      </c>
      <c r="C20" s="129">
        <f>'Year 3'!D20</f>
        <v>0</v>
      </c>
      <c r="D20" s="129">
        <f>B20+C20</f>
        <v>0</v>
      </c>
      <c r="E20" s="129"/>
      <c r="F20" s="129"/>
      <c r="G20" s="129"/>
      <c r="H20" s="129"/>
      <c r="I20" s="33"/>
      <c r="J20" s="33"/>
      <c r="K20"/>
      <c r="L20"/>
      <c r="M20"/>
      <c r="N20"/>
      <c r="O20"/>
      <c r="P20"/>
      <c r="Q20"/>
      <c r="R20" s="63"/>
      <c r="S20" s="63"/>
    </row>
    <row r="21" spans="1:19" s="26" customFormat="1" ht="14.25">
      <c r="A21" s="129" t="s">
        <v>4</v>
      </c>
      <c r="B21" s="129">
        <v>0</v>
      </c>
      <c r="C21" s="129">
        <f>'Year 3'!D21</f>
        <v>0</v>
      </c>
      <c r="D21" s="129">
        <f>B21+C21</f>
        <v>0</v>
      </c>
      <c r="E21" s="135"/>
      <c r="F21" s="135"/>
      <c r="G21" s="124"/>
      <c r="H21" s="124"/>
      <c r="I21" s="63"/>
      <c r="J21" s="63"/>
      <c r="K21"/>
      <c r="L21"/>
      <c r="M21"/>
      <c r="N21"/>
      <c r="O21"/>
      <c r="P21"/>
      <c r="Q21"/>
      <c r="R21" s="33"/>
      <c r="S21" s="33"/>
    </row>
    <row r="22" spans="1:19">
      <c r="A22" s="3"/>
      <c r="B22" s="3"/>
      <c r="C22" s="3"/>
      <c r="D22" s="3"/>
      <c r="E22" s="3"/>
      <c r="F22" s="3"/>
      <c r="G22" s="3"/>
      <c r="H22" s="5" t="s">
        <v>192</v>
      </c>
    </row>
    <row r="23" spans="1:19">
      <c r="C23" s="158" t="s">
        <v>14</v>
      </c>
      <c r="D23" s="158"/>
      <c r="E23" s="159"/>
      <c r="F23" s="159"/>
      <c r="G23" s="159"/>
      <c r="H23" s="58"/>
    </row>
    <row r="24" spans="1:19" ht="24.75" thickBot="1">
      <c r="A24" s="9" t="s">
        <v>27</v>
      </c>
      <c r="B24" s="9" t="s">
        <v>28</v>
      </c>
      <c r="C24" s="10" t="s">
        <v>59</v>
      </c>
      <c r="D24" s="10" t="s">
        <v>60</v>
      </c>
      <c r="E24" s="10" t="s">
        <v>154</v>
      </c>
      <c r="F24" s="10" t="s">
        <v>144</v>
      </c>
      <c r="G24" s="9" t="s">
        <v>46</v>
      </c>
      <c r="H24" s="14" t="s">
        <v>25</v>
      </c>
    </row>
    <row r="25" spans="1:19" ht="12.75" thickTop="1">
      <c r="A25" s="11"/>
      <c r="B25" s="11"/>
      <c r="C25" s="11"/>
      <c r="D25" s="22"/>
      <c r="E25" s="12"/>
      <c r="F25" s="12"/>
      <c r="G25" s="11"/>
    </row>
    <row r="26" spans="1:19">
      <c r="A26" s="5" t="s">
        <v>47</v>
      </c>
      <c r="B26" s="29"/>
      <c r="C26" s="34"/>
      <c r="D26" s="34"/>
      <c r="E26" s="34"/>
      <c r="F26" s="34"/>
      <c r="G26" s="34"/>
      <c r="H26" s="34"/>
    </row>
    <row r="27" spans="1:19">
      <c r="B27" s="30">
        <v>0</v>
      </c>
      <c r="C27" s="34"/>
      <c r="D27" s="34"/>
      <c r="E27" s="34"/>
      <c r="F27" s="34"/>
      <c r="G27" s="34">
        <f>SUM(C27:F27)</f>
        <v>0</v>
      </c>
    </row>
    <row r="28" spans="1:19" s="4" customFormat="1">
      <c r="A28" s="8" t="s">
        <v>48</v>
      </c>
      <c r="B28" s="31">
        <f>SUM(B27)</f>
        <v>0</v>
      </c>
      <c r="C28" s="35">
        <f>C27</f>
        <v>0</v>
      </c>
      <c r="D28" s="35">
        <f>D27</f>
        <v>0</v>
      </c>
      <c r="E28" s="35">
        <f>E27</f>
        <v>0</v>
      </c>
      <c r="F28" s="35">
        <f>F27</f>
        <v>0</v>
      </c>
      <c r="G28" s="35">
        <f>G27</f>
        <v>0</v>
      </c>
      <c r="H28" s="35">
        <f>G28-'Year 3'!G28</f>
        <v>0</v>
      </c>
    </row>
    <row r="29" spans="1:19">
      <c r="C29" s="34"/>
      <c r="D29" s="34"/>
      <c r="E29" s="34"/>
      <c r="F29" s="34"/>
      <c r="G29" s="34"/>
      <c r="H29" s="34"/>
    </row>
    <row r="30" spans="1:19">
      <c r="A30" s="5" t="s">
        <v>49</v>
      </c>
      <c r="B30" s="5"/>
      <c r="C30" s="34"/>
      <c r="D30" s="34"/>
      <c r="E30" s="34"/>
      <c r="F30" s="34"/>
      <c r="G30" s="34"/>
      <c r="H30" s="34"/>
    </row>
    <row r="31" spans="1:19">
      <c r="A31" t="s">
        <v>201</v>
      </c>
      <c r="B31" s="30">
        <v>2</v>
      </c>
      <c r="C31" s="34"/>
      <c r="D31" s="34"/>
      <c r="E31" s="34"/>
      <c r="F31" s="34"/>
      <c r="G31" s="34">
        <f>SUM(C31:F31)</f>
        <v>0</v>
      </c>
    </row>
    <row r="32" spans="1:19">
      <c r="A32" t="s">
        <v>203</v>
      </c>
      <c r="B32" s="30">
        <v>1</v>
      </c>
      <c r="C32" s="34"/>
      <c r="D32" s="42"/>
      <c r="E32" s="34"/>
      <c r="F32" s="34"/>
      <c r="G32" s="34">
        <f t="shared" ref="G32:G34" si="0">SUM(C32:F32)</f>
        <v>0</v>
      </c>
    </row>
    <row r="33" spans="1:8">
      <c r="A33" t="s">
        <v>202</v>
      </c>
      <c r="B33" s="30">
        <v>1</v>
      </c>
      <c r="C33" s="34"/>
      <c r="D33" s="34"/>
      <c r="E33" s="34"/>
      <c r="F33" s="34"/>
      <c r="G33" s="34">
        <f t="shared" si="0"/>
        <v>0</v>
      </c>
    </row>
    <row r="34" spans="1:8" s="4" customFormat="1">
      <c r="A34" s="4" t="s">
        <v>143</v>
      </c>
      <c r="B34" s="43">
        <v>8</v>
      </c>
      <c r="C34" s="42"/>
      <c r="D34" s="42"/>
      <c r="E34" s="42"/>
      <c r="F34" s="42"/>
      <c r="G34" s="34">
        <f t="shared" si="0"/>
        <v>0</v>
      </c>
    </row>
    <row r="35" spans="1:8">
      <c r="A35" s="8" t="s">
        <v>50</v>
      </c>
      <c r="B35" s="31">
        <f t="shared" ref="B35:E35" si="1">SUM(B31:B34)</f>
        <v>12</v>
      </c>
      <c r="C35" s="35">
        <f t="shared" si="1"/>
        <v>0</v>
      </c>
      <c r="D35" s="35">
        <f t="shared" si="1"/>
        <v>0</v>
      </c>
      <c r="E35" s="35">
        <f t="shared" si="1"/>
        <v>0</v>
      </c>
      <c r="F35" s="35">
        <f>SUM(F31:F34)</f>
        <v>0</v>
      </c>
      <c r="G35" s="35">
        <f>SUM(F31:F34)</f>
        <v>0</v>
      </c>
      <c r="H35" s="35">
        <f>G35-'Year 3'!G35</f>
        <v>0</v>
      </c>
    </row>
    <row r="36" spans="1:8">
      <c r="C36" s="34"/>
      <c r="D36" s="34"/>
      <c r="E36" s="34"/>
      <c r="F36" s="34"/>
      <c r="G36" s="34"/>
      <c r="H36" s="34"/>
    </row>
    <row r="37" spans="1:8">
      <c r="A37" s="5" t="s">
        <v>51</v>
      </c>
      <c r="C37" s="34"/>
      <c r="D37" s="34"/>
      <c r="E37" s="34"/>
      <c r="F37" s="34"/>
      <c r="G37" s="34"/>
      <c r="H37" s="34"/>
    </row>
    <row r="38" spans="1:8">
      <c r="A38" t="s">
        <v>68</v>
      </c>
      <c r="B38" s="30"/>
      <c r="C38" s="34"/>
      <c r="D38" s="34"/>
      <c r="E38" s="34"/>
      <c r="F38" s="34">
        <f>0.27*(F31+F32+F33)</f>
        <v>0</v>
      </c>
      <c r="G38" s="34">
        <f>SUM(C38:F38)</f>
        <v>0</v>
      </c>
    </row>
    <row r="39" spans="1:8">
      <c r="A39" t="s">
        <v>69</v>
      </c>
      <c r="B39" s="30"/>
      <c r="C39" s="34"/>
      <c r="D39" s="34"/>
      <c r="E39" s="34"/>
      <c r="F39" s="34"/>
      <c r="G39" s="34">
        <f>SUM(C39:F39)</f>
        <v>0</v>
      </c>
    </row>
    <row r="40" spans="1:8">
      <c r="B40" s="30"/>
      <c r="C40" s="34"/>
      <c r="D40" s="34"/>
      <c r="E40" s="34"/>
      <c r="F40" s="34"/>
      <c r="G40" s="34">
        <f>SUM(C40:F40)</f>
        <v>0</v>
      </c>
    </row>
    <row r="41" spans="1:8">
      <c r="B41" s="30"/>
      <c r="C41" s="34"/>
      <c r="D41" s="34"/>
      <c r="E41" s="34"/>
      <c r="F41" s="34"/>
      <c r="G41" s="34">
        <f>SUM(C41:F41)</f>
        <v>0</v>
      </c>
    </row>
    <row r="42" spans="1:8">
      <c r="B42" s="30"/>
      <c r="C42" s="34"/>
      <c r="D42" s="34"/>
      <c r="E42" s="34"/>
      <c r="F42" s="34"/>
      <c r="G42" s="34">
        <f>SUM(C42:F42)</f>
        <v>0</v>
      </c>
    </row>
    <row r="43" spans="1:8">
      <c r="A43" s="8" t="s">
        <v>12</v>
      </c>
      <c r="B43" s="1"/>
      <c r="C43" s="35">
        <f>SUM(C38:C42)</f>
        <v>0</v>
      </c>
      <c r="D43" s="35">
        <f>SUM(D38:D42)</f>
        <v>0</v>
      </c>
      <c r="E43" s="35">
        <f>SUM(E38:E42)</f>
        <v>0</v>
      </c>
      <c r="F43" s="35">
        <f>SUM(F38:F42)</f>
        <v>0</v>
      </c>
      <c r="G43" s="35">
        <f>SUM(G38:G42)</f>
        <v>0</v>
      </c>
      <c r="H43" s="44">
        <f>G43-'Year 3'!G43</f>
        <v>0</v>
      </c>
    </row>
    <row r="44" spans="1:8">
      <c r="C44" s="34"/>
      <c r="D44" s="34"/>
      <c r="E44" s="34"/>
      <c r="F44" s="34"/>
      <c r="G44" s="34"/>
      <c r="H44" s="34"/>
    </row>
    <row r="45" spans="1:8">
      <c r="A45" s="5" t="s">
        <v>29</v>
      </c>
      <c r="C45" s="34"/>
      <c r="D45" s="34"/>
      <c r="E45" s="34"/>
      <c r="F45" s="34"/>
      <c r="G45" s="34"/>
      <c r="H45" s="34"/>
    </row>
    <row r="46" spans="1:8">
      <c r="A46" t="s">
        <v>17</v>
      </c>
      <c r="C46" s="34"/>
      <c r="D46" s="34"/>
      <c r="E46" s="34"/>
      <c r="F46" s="34"/>
      <c r="G46" s="34">
        <f>SUM(C46:F46)</f>
        <v>0</v>
      </c>
      <c r="H46" s="34"/>
    </row>
    <row r="47" spans="1:8">
      <c r="A47" s="88" t="s">
        <v>62</v>
      </c>
      <c r="C47" s="34"/>
      <c r="D47" s="34"/>
      <c r="E47" s="34"/>
      <c r="F47" s="34"/>
      <c r="G47" s="34">
        <f t="shared" ref="G47:G49" si="2">SUM(C47:F47)</f>
        <v>0</v>
      </c>
      <c r="H47" s="34"/>
    </row>
    <row r="48" spans="1:8">
      <c r="A48" s="88" t="s">
        <v>63</v>
      </c>
      <c r="C48" s="34"/>
      <c r="D48" s="34"/>
      <c r="E48" s="34"/>
      <c r="F48" s="34"/>
      <c r="G48" s="34">
        <f t="shared" si="2"/>
        <v>0</v>
      </c>
      <c r="H48" s="34"/>
    </row>
    <row r="49" spans="1:9">
      <c r="A49" s="88" t="s">
        <v>64</v>
      </c>
      <c r="C49" s="34"/>
      <c r="D49" s="34"/>
      <c r="E49" s="34"/>
      <c r="F49" s="34"/>
      <c r="G49" s="34">
        <f t="shared" si="2"/>
        <v>0</v>
      </c>
      <c r="H49" s="34"/>
    </row>
    <row r="50" spans="1:9">
      <c r="A50" s="8" t="s">
        <v>72</v>
      </c>
      <c r="B50" s="1"/>
      <c r="C50" s="35">
        <f>SUM(C46:C49)</f>
        <v>0</v>
      </c>
      <c r="D50" s="35">
        <f>SUM(D46:D49)</f>
        <v>0</v>
      </c>
      <c r="E50" s="35">
        <f>SUM(E46:E49)</f>
        <v>0</v>
      </c>
      <c r="F50" s="35">
        <f>SUM(F46:F49)</f>
        <v>0</v>
      </c>
      <c r="G50" s="35">
        <f>SUM(G46:G49)</f>
        <v>0</v>
      </c>
      <c r="H50" s="35">
        <f>G50-'Year 3'!G50</f>
        <v>0</v>
      </c>
    </row>
    <row r="51" spans="1:9">
      <c r="C51" s="34"/>
      <c r="D51" s="34"/>
      <c r="E51" s="34"/>
      <c r="F51" s="34"/>
      <c r="G51" s="34"/>
      <c r="H51" s="34"/>
    </row>
    <row r="52" spans="1:9">
      <c r="A52" s="5" t="s">
        <v>66</v>
      </c>
      <c r="C52" s="34"/>
      <c r="D52" s="34"/>
      <c r="E52" s="34"/>
      <c r="F52" s="34"/>
      <c r="G52" s="34"/>
      <c r="H52" s="34"/>
    </row>
    <row r="53" spans="1:9">
      <c r="A53" t="s">
        <v>90</v>
      </c>
      <c r="B53" s="37">
        <f>D20</f>
        <v>0</v>
      </c>
      <c r="C53" s="34"/>
      <c r="D53" s="34"/>
      <c r="E53" s="34"/>
      <c r="F53" s="34">
        <f>B53*B65</f>
        <v>0</v>
      </c>
      <c r="G53" s="34">
        <f>SUM(C53:F53)</f>
        <v>0</v>
      </c>
    </row>
    <row r="54" spans="1:9">
      <c r="A54" t="s">
        <v>91</v>
      </c>
      <c r="B54" s="37">
        <f>D20</f>
        <v>0</v>
      </c>
      <c r="C54" s="34"/>
      <c r="D54" s="34"/>
      <c r="E54" s="34"/>
      <c r="F54" s="34">
        <f>B54*B66</f>
        <v>0</v>
      </c>
      <c r="G54" s="34">
        <f>SUM(C54:F54)</f>
        <v>0</v>
      </c>
    </row>
    <row r="55" spans="1:9">
      <c r="A55" t="s">
        <v>92</v>
      </c>
      <c r="B55" s="37">
        <f>D21</f>
        <v>0</v>
      </c>
      <c r="C55" s="34"/>
      <c r="D55" s="34"/>
      <c r="E55" s="34"/>
      <c r="F55" s="34">
        <f>B55*12048</f>
        <v>0</v>
      </c>
      <c r="G55" s="34">
        <f>SUM(C55:F55)</f>
        <v>0</v>
      </c>
    </row>
    <row r="56" spans="1:9">
      <c r="A56" t="s">
        <v>74</v>
      </c>
      <c r="B56" s="37"/>
      <c r="C56" s="34"/>
      <c r="D56" s="34"/>
      <c r="E56" s="34"/>
      <c r="F56" s="34"/>
      <c r="G56" s="34"/>
    </row>
    <row r="57" spans="1:9">
      <c r="A57" s="8" t="s">
        <v>71</v>
      </c>
      <c r="B57" s="46"/>
      <c r="C57" s="35">
        <f>SUM(C53:C55)</f>
        <v>0</v>
      </c>
      <c r="D57" s="35">
        <f>SUM(D53:D55)</f>
        <v>0</v>
      </c>
      <c r="E57" s="35">
        <f>SUM(E53:E55)</f>
        <v>0</v>
      </c>
      <c r="F57" s="35">
        <f>SUM(F53:F55)</f>
        <v>0</v>
      </c>
      <c r="G57" s="35">
        <f>SUM(G53:G55)</f>
        <v>0</v>
      </c>
      <c r="H57" s="35">
        <f>G57-'Year 3'!G57</f>
        <v>0</v>
      </c>
    </row>
    <row r="58" spans="1:9">
      <c r="C58" s="34"/>
      <c r="D58" s="34"/>
      <c r="E58" s="34"/>
      <c r="F58" s="34"/>
      <c r="G58" s="34"/>
      <c r="H58" s="34"/>
    </row>
    <row r="59" spans="1:9">
      <c r="A59" s="6" t="s">
        <v>13</v>
      </c>
      <c r="B59" s="6"/>
      <c r="C59" s="36">
        <f t="shared" ref="C59:H59" si="3">SUM(C28+C35+C43+C50+C57)</f>
        <v>0</v>
      </c>
      <c r="D59" s="36">
        <f t="shared" si="3"/>
        <v>0</v>
      </c>
      <c r="E59" s="36">
        <f t="shared" si="3"/>
        <v>0</v>
      </c>
      <c r="F59" s="36">
        <f t="shared" si="3"/>
        <v>0</v>
      </c>
      <c r="G59" s="36">
        <f t="shared" si="3"/>
        <v>0</v>
      </c>
      <c r="H59" s="36">
        <f t="shared" si="3"/>
        <v>0</v>
      </c>
    </row>
    <row r="60" spans="1:9">
      <c r="C60" s="34"/>
      <c r="D60" s="34"/>
      <c r="E60" s="34"/>
      <c r="F60" s="34"/>
      <c r="G60" s="34"/>
      <c r="H60" s="34"/>
    </row>
    <row r="61" spans="1:9">
      <c r="A61" s="140"/>
      <c r="B61" s="141" t="s">
        <v>61</v>
      </c>
      <c r="C61" s="143"/>
      <c r="D61" s="143"/>
      <c r="E61" s="143"/>
      <c r="F61" s="143"/>
      <c r="G61" s="143"/>
      <c r="H61" s="143"/>
      <c r="I61" s="34"/>
    </row>
    <row r="62" spans="1:9">
      <c r="A62" s="140"/>
      <c r="B62" s="144" t="s">
        <v>161</v>
      </c>
      <c r="C62" s="143"/>
      <c r="D62" s="143"/>
      <c r="E62" s="143"/>
      <c r="F62" s="143"/>
      <c r="G62" s="143"/>
      <c r="H62" s="143"/>
      <c r="I62" s="34"/>
    </row>
    <row r="63" spans="1:9">
      <c r="A63" s="140"/>
      <c r="B63" s="140"/>
      <c r="C63" s="143"/>
      <c r="D63" s="143"/>
      <c r="E63" s="143"/>
      <c r="F63" s="143"/>
      <c r="G63" s="143"/>
      <c r="H63" s="143"/>
      <c r="I63" s="34"/>
    </row>
    <row r="64" spans="1:9">
      <c r="A64" s="145" t="s">
        <v>24</v>
      </c>
      <c r="B64" s="146" t="s">
        <v>93</v>
      </c>
      <c r="C64" s="145" t="s">
        <v>94</v>
      </c>
      <c r="D64" s="143"/>
      <c r="E64" s="143"/>
      <c r="F64" s="143"/>
      <c r="G64" s="143"/>
      <c r="H64" s="143"/>
      <c r="I64" s="34"/>
    </row>
    <row r="65" spans="1:9">
      <c r="A65" s="140" t="s">
        <v>157</v>
      </c>
      <c r="B65" s="142">
        <v>1937.64</v>
      </c>
      <c r="C65" s="147" t="s">
        <v>95</v>
      </c>
      <c r="D65" s="143"/>
      <c r="E65" s="143"/>
      <c r="F65" s="143"/>
      <c r="G65" s="143"/>
      <c r="H65" s="143"/>
      <c r="I65" s="34"/>
    </row>
    <row r="66" spans="1:9">
      <c r="A66" s="140" t="s">
        <v>156</v>
      </c>
      <c r="B66" s="142">
        <v>7623</v>
      </c>
      <c r="C66" s="147" t="s">
        <v>96</v>
      </c>
      <c r="D66" s="143"/>
      <c r="E66" s="143"/>
      <c r="F66" s="143"/>
      <c r="G66" s="143"/>
      <c r="H66" s="143"/>
      <c r="I66" s="34"/>
    </row>
    <row r="67" spans="1:9">
      <c r="A67" s="140" t="s">
        <v>155</v>
      </c>
      <c r="B67" s="142">
        <v>13688</v>
      </c>
      <c r="C67" s="147" t="s">
        <v>97</v>
      </c>
      <c r="D67" s="143"/>
      <c r="E67" s="143"/>
      <c r="F67" s="143"/>
      <c r="G67" s="143"/>
      <c r="H67" s="143"/>
      <c r="I67" s="34"/>
    </row>
    <row r="68" spans="1:9">
      <c r="A68" s="140" t="s">
        <v>98</v>
      </c>
      <c r="B68" s="142">
        <f>0.25*B67</f>
        <v>3422</v>
      </c>
      <c r="C68" s="140"/>
      <c r="D68" s="143"/>
      <c r="E68" s="143"/>
      <c r="F68" s="143"/>
      <c r="G68" s="143"/>
      <c r="H68" s="143"/>
      <c r="I68" s="34"/>
    </row>
    <row r="69" spans="1:9">
      <c r="A69" s="140"/>
      <c r="B69" s="140"/>
      <c r="C69" s="143"/>
      <c r="D69" s="143"/>
      <c r="E69" s="143"/>
      <c r="F69" s="143"/>
      <c r="G69" s="143"/>
      <c r="H69" s="143"/>
      <c r="I69" s="34"/>
    </row>
    <row r="70" spans="1:9">
      <c r="C70" s="34"/>
      <c r="D70" s="34"/>
      <c r="E70" s="34"/>
      <c r="F70" s="34"/>
      <c r="G70" s="34"/>
      <c r="H70" s="34"/>
      <c r="I70" s="34"/>
    </row>
    <row r="71" spans="1:9">
      <c r="C71" s="34"/>
      <c r="D71" s="34"/>
      <c r="E71" s="34"/>
      <c r="F71" s="34"/>
      <c r="G71" s="34"/>
      <c r="H71" s="34"/>
      <c r="I71" s="34"/>
    </row>
    <row r="72" spans="1:9">
      <c r="C72" s="34"/>
      <c r="D72" s="34"/>
      <c r="E72" s="34"/>
      <c r="F72" s="34"/>
      <c r="G72" s="34"/>
      <c r="H72" s="34"/>
      <c r="I72" s="34"/>
    </row>
    <row r="73" spans="1:9">
      <c r="C73" s="34"/>
      <c r="D73" s="34"/>
      <c r="E73" s="34"/>
      <c r="F73" s="34"/>
      <c r="G73" s="34"/>
      <c r="H73" s="34"/>
      <c r="I73" s="34"/>
    </row>
    <row r="74" spans="1:9">
      <c r="C74" s="34"/>
      <c r="D74" s="34"/>
      <c r="E74" s="34"/>
      <c r="F74" s="34"/>
      <c r="G74" s="34"/>
      <c r="H74" s="34"/>
      <c r="I74" s="34"/>
    </row>
    <row r="75" spans="1:9">
      <c r="C75" s="34"/>
      <c r="D75" s="34"/>
      <c r="E75" s="34"/>
      <c r="F75" s="34"/>
      <c r="G75" s="34"/>
      <c r="H75" s="34"/>
      <c r="I75" s="34"/>
    </row>
    <row r="76" spans="1:9">
      <c r="C76" s="34"/>
      <c r="D76" s="34"/>
      <c r="E76" s="34"/>
      <c r="F76" s="34"/>
      <c r="G76" s="34"/>
      <c r="H76" s="34"/>
      <c r="I76" s="34"/>
    </row>
    <row r="77" spans="1:9">
      <c r="C77" s="34"/>
      <c r="D77" s="34"/>
      <c r="E77" s="34"/>
      <c r="F77" s="34"/>
      <c r="G77" s="34"/>
      <c r="H77" s="34"/>
      <c r="I77" s="34"/>
    </row>
    <row r="78" spans="1:9">
      <c r="C78" s="34"/>
      <c r="D78" s="34"/>
      <c r="E78" s="34"/>
      <c r="F78" s="34"/>
      <c r="G78" s="34"/>
      <c r="H78" s="34"/>
      <c r="I78" s="34"/>
    </row>
    <row r="79" spans="1:9">
      <c r="C79" s="34"/>
      <c r="D79" s="34"/>
      <c r="E79" s="34"/>
      <c r="F79" s="34"/>
      <c r="G79" s="34"/>
      <c r="H79" s="34"/>
      <c r="I79" s="34"/>
    </row>
    <row r="80" spans="1:9">
      <c r="C80" s="34"/>
      <c r="D80" s="34"/>
      <c r="E80" s="34"/>
      <c r="F80" s="34"/>
      <c r="G80" s="34"/>
      <c r="H80" s="34"/>
      <c r="I80" s="34"/>
    </row>
    <row r="81" spans="3:9">
      <c r="C81" s="34"/>
      <c r="D81" s="34"/>
      <c r="E81" s="34"/>
      <c r="F81" s="34"/>
      <c r="G81" s="34"/>
      <c r="H81" s="34"/>
      <c r="I81" s="34"/>
    </row>
    <row r="82" spans="3:9">
      <c r="C82" s="34"/>
      <c r="D82" s="34"/>
      <c r="E82" s="34"/>
      <c r="F82" s="34"/>
      <c r="G82" s="34"/>
      <c r="H82" s="34"/>
      <c r="I82" s="34"/>
    </row>
    <row r="83" spans="3:9">
      <c r="C83" s="34"/>
      <c r="D83" s="34"/>
      <c r="E83" s="34"/>
      <c r="F83" s="34"/>
      <c r="G83" s="34"/>
      <c r="H83" s="34"/>
      <c r="I83" s="34"/>
    </row>
    <row r="84" spans="3:9">
      <c r="C84" s="34"/>
      <c r="D84" s="34"/>
      <c r="E84" s="34"/>
      <c r="F84" s="34"/>
      <c r="G84" s="34"/>
      <c r="H84" s="34"/>
      <c r="I84" s="34"/>
    </row>
    <row r="85" spans="3:9">
      <c r="C85" s="34"/>
      <c r="D85" s="34"/>
      <c r="E85" s="34"/>
      <c r="F85" s="34"/>
      <c r="G85" s="34"/>
      <c r="H85" s="34"/>
      <c r="I85" s="34"/>
    </row>
    <row r="86" spans="3:9">
      <c r="C86" s="34"/>
      <c r="D86" s="34"/>
      <c r="E86" s="34"/>
      <c r="F86" s="34"/>
      <c r="G86" s="34"/>
      <c r="H86" s="34"/>
      <c r="I86" s="34"/>
    </row>
    <row r="87" spans="3:9">
      <c r="C87" s="34"/>
      <c r="D87" s="34"/>
      <c r="E87" s="34"/>
      <c r="F87" s="34"/>
      <c r="G87" s="34"/>
      <c r="H87" s="34"/>
      <c r="I87" s="34"/>
    </row>
    <row r="88" spans="3:9">
      <c r="C88" s="34"/>
      <c r="D88" s="34"/>
      <c r="E88" s="34"/>
      <c r="F88" s="34"/>
      <c r="G88" s="34"/>
      <c r="H88" s="34"/>
      <c r="I88" s="34"/>
    </row>
    <row r="89" spans="3:9">
      <c r="C89" s="34"/>
      <c r="D89" s="34"/>
      <c r="E89" s="34"/>
      <c r="F89" s="34"/>
      <c r="G89" s="34"/>
      <c r="H89" s="34"/>
      <c r="I89" s="34"/>
    </row>
    <row r="90" spans="3:9">
      <c r="C90" s="34"/>
      <c r="D90" s="34"/>
      <c r="E90" s="34"/>
      <c r="F90" s="34"/>
      <c r="G90" s="34"/>
      <c r="H90" s="34"/>
      <c r="I90" s="34"/>
    </row>
    <row r="91" spans="3:9">
      <c r="C91" s="34"/>
      <c r="D91" s="34"/>
      <c r="E91" s="34"/>
      <c r="F91" s="34"/>
      <c r="G91" s="34"/>
      <c r="H91" s="34"/>
      <c r="I91" s="34"/>
    </row>
    <row r="92" spans="3:9">
      <c r="C92" s="34"/>
      <c r="D92" s="34"/>
      <c r="E92" s="34"/>
      <c r="F92" s="34"/>
      <c r="G92" s="34"/>
      <c r="H92" s="34"/>
      <c r="I92" s="34"/>
    </row>
    <row r="93" spans="3:9">
      <c r="C93" s="34"/>
      <c r="D93" s="34"/>
      <c r="E93" s="34"/>
      <c r="F93" s="34"/>
      <c r="G93" s="34"/>
      <c r="H93" s="34"/>
      <c r="I93" s="34"/>
    </row>
    <row r="94" spans="3:9">
      <c r="C94" s="34"/>
      <c r="D94" s="34"/>
      <c r="E94" s="34"/>
      <c r="F94" s="34"/>
      <c r="G94" s="34"/>
      <c r="H94" s="34"/>
      <c r="I94" s="34"/>
    </row>
    <row r="95" spans="3:9">
      <c r="C95" s="34"/>
      <c r="D95" s="34"/>
      <c r="E95" s="34"/>
      <c r="F95" s="34"/>
      <c r="G95" s="34"/>
      <c r="H95" s="34"/>
      <c r="I95" s="34"/>
    </row>
    <row r="96" spans="3:9">
      <c r="C96" s="34"/>
      <c r="D96" s="34"/>
      <c r="E96" s="34"/>
      <c r="F96" s="34"/>
      <c r="G96" s="34"/>
      <c r="H96" s="34"/>
      <c r="I96" s="34"/>
    </row>
    <row r="97" spans="3:9">
      <c r="C97" s="34"/>
      <c r="D97" s="34"/>
      <c r="E97" s="34"/>
      <c r="F97" s="34"/>
      <c r="G97" s="34"/>
      <c r="H97" s="34"/>
      <c r="I97" s="34"/>
    </row>
    <row r="98" spans="3:9">
      <c r="C98" s="34"/>
      <c r="D98" s="34"/>
      <c r="E98" s="34"/>
      <c r="F98" s="34"/>
      <c r="G98" s="34"/>
      <c r="H98" s="34"/>
      <c r="I98" s="34"/>
    </row>
    <row r="99" spans="3:9">
      <c r="C99" s="34"/>
      <c r="D99" s="34"/>
      <c r="E99" s="34"/>
      <c r="F99" s="34"/>
      <c r="G99" s="34"/>
      <c r="H99" s="34"/>
      <c r="I99" s="34"/>
    </row>
    <row r="100" spans="3:9">
      <c r="C100" s="34"/>
      <c r="D100" s="34"/>
      <c r="E100" s="34"/>
      <c r="F100" s="34"/>
      <c r="G100" s="34"/>
      <c r="H100" s="34"/>
      <c r="I100" s="34"/>
    </row>
    <row r="101" spans="3:9">
      <c r="C101" s="34"/>
      <c r="D101" s="34"/>
      <c r="E101" s="34"/>
      <c r="F101" s="34"/>
      <c r="G101" s="34"/>
      <c r="H101" s="34"/>
      <c r="I101" s="34"/>
    </row>
  </sheetData>
  <mergeCells count="1">
    <mergeCell ref="C23:G23"/>
  </mergeCells>
  <phoneticPr fontId="0" type="noConversion"/>
  <hyperlinks>
    <hyperlink ref="C65" r:id="rId1"/>
    <hyperlink ref="C66" r:id="rId2"/>
    <hyperlink ref="C67" r:id="rId3"/>
  </hyperlinks>
  <pageMargins left="0.5" right="0.25" top="1.25" bottom="0.5" header="0.5" footer="0.5"/>
  <pageSetup scale="73" orientation="portrait" horizontalDpi="4294967292" verticalDpi="4294967292" r:id="rId4"/>
  <headerFooter alignWithMargins="0"/>
  <legacyDrawing r:id="rId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F1" sqref="F1"/>
    </sheetView>
  </sheetViews>
  <sheetFormatPr defaultColWidth="11.42578125" defaultRowHeight="12"/>
  <cols>
    <col min="1" max="1" width="33.42578125" customWidth="1"/>
    <col min="2" max="2" width="14.140625" customWidth="1"/>
    <col min="3" max="3" width="12.85546875" customWidth="1"/>
    <col min="4" max="4" width="14.140625" bestFit="1" customWidth="1"/>
    <col min="5" max="5" width="12.85546875" customWidth="1"/>
    <col min="6" max="6" width="14.140625" bestFit="1" customWidth="1"/>
    <col min="7" max="7" width="13" customWidth="1"/>
  </cols>
  <sheetData>
    <row r="1" spans="1:7" ht="18">
      <c r="A1" s="15" t="str">
        <f>'SCH production'!A1</f>
        <v>Degree Name</v>
      </c>
      <c r="F1" s="157" t="s">
        <v>205</v>
      </c>
      <c r="G1" s="56"/>
    </row>
    <row r="2" spans="1:7" ht="18">
      <c r="A2" s="15" t="s">
        <v>33</v>
      </c>
    </row>
    <row r="3" spans="1:7" ht="15.75">
      <c r="A3" s="13"/>
    </row>
    <row r="4" spans="1:7">
      <c r="A4" s="160" t="s">
        <v>23</v>
      </c>
      <c r="B4" s="162"/>
      <c r="C4" s="162"/>
      <c r="D4" s="162"/>
      <c r="E4" s="162"/>
      <c r="F4" s="162"/>
      <c r="G4" s="162"/>
    </row>
    <row r="5" spans="1:7">
      <c r="B5" s="158" t="s">
        <v>15</v>
      </c>
      <c r="C5" s="158"/>
      <c r="D5" s="158"/>
      <c r="E5" s="158"/>
      <c r="F5" s="158"/>
      <c r="G5" s="24"/>
    </row>
    <row r="6" spans="1:7" ht="36.75" thickBot="1">
      <c r="A6" s="16" t="s">
        <v>34</v>
      </c>
      <c r="B6" s="10" t="s">
        <v>59</v>
      </c>
      <c r="C6" s="10" t="s">
        <v>37</v>
      </c>
      <c r="D6" s="10" t="s">
        <v>32</v>
      </c>
      <c r="E6" s="10" t="s">
        <v>73</v>
      </c>
      <c r="F6" s="21" t="s">
        <v>16</v>
      </c>
      <c r="G6" s="14" t="s">
        <v>30</v>
      </c>
    </row>
    <row r="7" spans="1:7" ht="12.75" thickTop="1">
      <c r="A7" s="11"/>
      <c r="B7" s="11"/>
      <c r="C7" s="12"/>
      <c r="D7" s="12"/>
      <c r="E7" s="12"/>
      <c r="F7" s="11"/>
    </row>
    <row r="8" spans="1:7">
      <c r="A8" s="18" t="s">
        <v>52</v>
      </c>
      <c r="B8" s="47">
        <f>'Year 1'!C59</f>
        <v>0</v>
      </c>
      <c r="C8" s="47">
        <f>'Year 1'!D59</f>
        <v>0</v>
      </c>
      <c r="D8" s="47">
        <f>'Year 1'!E59</f>
        <v>0</v>
      </c>
      <c r="E8" s="47">
        <f>'Year 1'!F59</f>
        <v>0</v>
      </c>
      <c r="F8" s="48">
        <f>SUM(B8:E8)</f>
        <v>0</v>
      </c>
      <c r="G8" s="47">
        <f>'Year 1'!G59</f>
        <v>0</v>
      </c>
    </row>
    <row r="9" spans="1:7">
      <c r="A9" s="18" t="s">
        <v>53</v>
      </c>
      <c r="B9" s="50">
        <f>'Year 2'!C59</f>
        <v>0</v>
      </c>
      <c r="C9" s="50">
        <f>'Year 2'!D59</f>
        <v>0</v>
      </c>
      <c r="D9" s="50">
        <f>'Year 2'!E59</f>
        <v>0</v>
      </c>
      <c r="E9" s="50">
        <f>'Year 2'!F59</f>
        <v>0</v>
      </c>
      <c r="F9" s="48">
        <f>SUM(B9:E9)</f>
        <v>0</v>
      </c>
      <c r="G9" s="47">
        <f>F9-F8</f>
        <v>0</v>
      </c>
    </row>
    <row r="10" spans="1:7">
      <c r="A10" s="18" t="s">
        <v>54</v>
      </c>
      <c r="B10" s="51">
        <f>'Year 3'!C59</f>
        <v>0</v>
      </c>
      <c r="C10" s="51">
        <f>'Year 3'!D59</f>
        <v>0</v>
      </c>
      <c r="D10" s="51">
        <f>'Year 3'!E59</f>
        <v>0</v>
      </c>
      <c r="E10" s="51">
        <f>'Year 3'!F59</f>
        <v>0</v>
      </c>
      <c r="F10" s="52">
        <f>SUM(B10:E10)</f>
        <v>0</v>
      </c>
      <c r="G10" s="47">
        <f>F10-F9</f>
        <v>0</v>
      </c>
    </row>
    <row r="11" spans="1:7">
      <c r="A11" s="18" t="s">
        <v>55</v>
      </c>
      <c r="B11" s="51">
        <f>'Year 4'!C59</f>
        <v>0</v>
      </c>
      <c r="C11" s="51">
        <f>'Year 4'!D59</f>
        <v>0</v>
      </c>
      <c r="D11" s="51">
        <f>'Year 4'!E59</f>
        <v>0</v>
      </c>
      <c r="E11" s="51">
        <f>'Year 4'!F59</f>
        <v>0</v>
      </c>
      <c r="F11" s="52">
        <f>SUM(B11:E11)</f>
        <v>0</v>
      </c>
      <c r="G11" s="53">
        <f>F11-F10</f>
        <v>0</v>
      </c>
    </row>
    <row r="12" spans="1:7" ht="17.25" customHeight="1">
      <c r="A12" s="18"/>
      <c r="B12" s="49"/>
      <c r="C12" s="49"/>
      <c r="D12" s="49"/>
      <c r="E12" s="49"/>
      <c r="F12" s="49"/>
      <c r="G12" s="49"/>
    </row>
    <row r="13" spans="1:7" ht="12.75" customHeight="1">
      <c r="A13" s="161" t="s">
        <v>22</v>
      </c>
      <c r="B13" s="162"/>
      <c r="C13" s="162"/>
      <c r="D13" s="162"/>
      <c r="E13" s="162"/>
      <c r="F13" s="162"/>
      <c r="G13" s="162"/>
    </row>
    <row r="14" spans="1:7">
      <c r="B14" s="158" t="s">
        <v>15</v>
      </c>
      <c r="C14" s="158"/>
      <c r="D14" s="158"/>
      <c r="E14" s="158"/>
      <c r="F14" s="158"/>
      <c r="G14" s="71"/>
    </row>
    <row r="15" spans="1:7" ht="36.75" thickBot="1">
      <c r="A15" s="16" t="s">
        <v>34</v>
      </c>
      <c r="B15" s="10" t="s">
        <v>59</v>
      </c>
      <c r="C15" s="10" t="s">
        <v>38</v>
      </c>
      <c r="D15" s="10" t="s">
        <v>32</v>
      </c>
      <c r="E15" s="10" t="s">
        <v>73</v>
      </c>
      <c r="F15" s="21" t="s">
        <v>30</v>
      </c>
    </row>
    <row r="16" spans="1:7" ht="12.75" thickTop="1">
      <c r="A16" s="77"/>
      <c r="B16" s="85"/>
      <c r="C16" s="85"/>
      <c r="D16" s="85"/>
      <c r="E16" s="85"/>
      <c r="F16" s="85"/>
    </row>
    <row r="17" spans="1:7">
      <c r="A17" s="18" t="s">
        <v>52</v>
      </c>
      <c r="B17" s="47">
        <f>B8</f>
        <v>0</v>
      </c>
      <c r="C17" s="47">
        <f>C8</f>
        <v>0</v>
      </c>
      <c r="D17" s="47">
        <f>D8</f>
        <v>0</v>
      </c>
      <c r="E17" s="47">
        <f>E8</f>
        <v>0</v>
      </c>
      <c r="F17" s="47">
        <f>F8</f>
        <v>0</v>
      </c>
    </row>
    <row r="18" spans="1:7">
      <c r="A18" s="18" t="s">
        <v>53</v>
      </c>
      <c r="B18" s="50">
        <f t="shared" ref="B18:D20" si="0">B9-B8</f>
        <v>0</v>
      </c>
      <c r="C18" s="50">
        <f>C9-C8</f>
        <v>0</v>
      </c>
      <c r="D18" s="50">
        <f t="shared" si="0"/>
        <v>0</v>
      </c>
      <c r="E18" s="50">
        <f t="shared" ref="E18:F20" si="1">E9-E8</f>
        <v>0</v>
      </c>
      <c r="F18" s="50">
        <f t="shared" si="1"/>
        <v>0</v>
      </c>
    </row>
    <row r="19" spans="1:7">
      <c r="A19" s="18" t="s">
        <v>54</v>
      </c>
      <c r="B19" s="64">
        <f t="shared" si="0"/>
        <v>0</v>
      </c>
      <c r="C19" s="64">
        <f>C10-C9</f>
        <v>0</v>
      </c>
      <c r="D19" s="51">
        <f t="shared" si="0"/>
        <v>0</v>
      </c>
      <c r="E19" s="64">
        <f t="shared" si="1"/>
        <v>0</v>
      </c>
      <c r="F19" s="51">
        <f t="shared" si="1"/>
        <v>0</v>
      </c>
    </row>
    <row r="20" spans="1:7">
      <c r="A20" s="18" t="s">
        <v>55</v>
      </c>
      <c r="B20" s="54">
        <f t="shared" si="0"/>
        <v>0</v>
      </c>
      <c r="C20" s="65">
        <f t="shared" si="0"/>
        <v>0</v>
      </c>
      <c r="D20" s="54">
        <f t="shared" si="0"/>
        <v>0</v>
      </c>
      <c r="E20" s="65">
        <f t="shared" si="1"/>
        <v>0</v>
      </c>
      <c r="F20" s="54">
        <f t="shared" si="1"/>
        <v>0</v>
      </c>
      <c r="G20" s="51"/>
    </row>
    <row r="21" spans="1:7" ht="12.75" thickBot="1">
      <c r="A21" s="18" t="s">
        <v>35</v>
      </c>
      <c r="B21" s="55">
        <f>SUM(B17:B20)</f>
        <v>0</v>
      </c>
      <c r="C21" s="55">
        <f>SUM(C17:C20)</f>
        <v>0</v>
      </c>
      <c r="D21" s="55">
        <f>SUM(D17:D20)</f>
        <v>0</v>
      </c>
      <c r="E21" s="55">
        <f>SUM(E17:E20)</f>
        <v>0</v>
      </c>
      <c r="F21" s="55">
        <f>SUM(F17:F20)</f>
        <v>0</v>
      </c>
      <c r="G21" s="84"/>
    </row>
    <row r="22" spans="1:7" ht="18" customHeight="1" thickTop="1">
      <c r="A22" s="4"/>
      <c r="B22" s="19"/>
      <c r="C22" s="19"/>
      <c r="D22" s="19"/>
      <c r="E22" s="19"/>
      <c r="F22" s="19"/>
      <c r="G22" s="19"/>
    </row>
    <row r="23" spans="1:7">
      <c r="A23" s="66" t="s">
        <v>57</v>
      </c>
      <c r="B23" s="66"/>
      <c r="C23" s="82"/>
      <c r="D23" s="160" t="s">
        <v>58</v>
      </c>
      <c r="E23" s="160"/>
      <c r="F23" s="160"/>
    </row>
    <row r="24" spans="1:7" ht="36.75" thickBot="1">
      <c r="A24" s="4"/>
      <c r="B24" s="19"/>
      <c r="C24" s="19"/>
      <c r="D24" s="16" t="s">
        <v>34</v>
      </c>
      <c r="E24" s="10" t="s">
        <v>38</v>
      </c>
      <c r="F24" s="21" t="s">
        <v>30</v>
      </c>
    </row>
    <row r="25" spans="1:7" ht="12.75" thickTop="1">
      <c r="A25" s="20" t="s">
        <v>59</v>
      </c>
      <c r="B25" s="50">
        <f>B21</f>
        <v>0</v>
      </c>
      <c r="C25" s="87"/>
      <c r="D25" s="11"/>
      <c r="E25" s="12"/>
      <c r="F25" s="11"/>
    </row>
    <row r="26" spans="1:7">
      <c r="A26" s="20" t="s">
        <v>73</v>
      </c>
      <c r="B26" s="42">
        <f>E21</f>
        <v>0</v>
      </c>
      <c r="C26" s="87"/>
      <c r="D26" s="18" t="s">
        <v>52</v>
      </c>
      <c r="E26" s="47">
        <f>'Year 1'!D17</f>
        <v>0</v>
      </c>
      <c r="F26" s="47">
        <f>E26</f>
        <v>0</v>
      </c>
    </row>
    <row r="27" spans="1:7">
      <c r="A27" s="20" t="s">
        <v>32</v>
      </c>
      <c r="B27" s="42">
        <f>D21</f>
        <v>0</v>
      </c>
      <c r="C27" s="87"/>
      <c r="D27" s="18" t="s">
        <v>53</v>
      </c>
      <c r="E27" s="50">
        <f>'Year 2'!D17</f>
        <v>0</v>
      </c>
      <c r="F27" s="50">
        <f>E27-E26</f>
        <v>0</v>
      </c>
    </row>
    <row r="28" spans="1:7">
      <c r="A28" s="20" t="s">
        <v>36</v>
      </c>
      <c r="B28" s="42">
        <f>C21</f>
        <v>0</v>
      </c>
      <c r="C28" s="87"/>
      <c r="D28" s="18" t="s">
        <v>54</v>
      </c>
      <c r="E28" s="64">
        <f>'Year 3'!D17</f>
        <v>0</v>
      </c>
      <c r="F28" s="51">
        <f>E28-E27</f>
        <v>0</v>
      </c>
    </row>
    <row r="29" spans="1:7" ht="12.75" thickBot="1">
      <c r="A29" s="20" t="s">
        <v>39</v>
      </c>
      <c r="B29" s="55">
        <f>SUM(B25:B28)</f>
        <v>0</v>
      </c>
      <c r="C29" s="87"/>
      <c r="D29" s="18" t="s">
        <v>55</v>
      </c>
      <c r="E29" s="65">
        <f>'Year 4'!D17</f>
        <v>0</v>
      </c>
      <c r="F29" s="54">
        <f>E29-E28</f>
        <v>0</v>
      </c>
    </row>
    <row r="30" spans="1:7" ht="13.5" thickTop="1" thickBot="1">
      <c r="D30" s="18" t="s">
        <v>35</v>
      </c>
      <c r="E30" s="55">
        <f>SUM(E26:E29)</f>
        <v>0</v>
      </c>
      <c r="F30" s="55">
        <f>SUM(F26:F29)</f>
        <v>0</v>
      </c>
    </row>
    <row r="31" spans="1:7" ht="12.75" customHeight="1" thickTop="1">
      <c r="B31" s="47"/>
      <c r="D31" s="4"/>
      <c r="E31" s="19"/>
      <c r="F31" s="19"/>
    </row>
    <row r="32" spans="1:7" ht="12.75" thickBot="1">
      <c r="E32" s="20" t="s">
        <v>56</v>
      </c>
      <c r="F32" s="86">
        <f>F30-B29</f>
        <v>0</v>
      </c>
    </row>
    <row r="33" spans="4:7" ht="12.75" thickTop="1">
      <c r="F33" s="47"/>
    </row>
    <row r="39" spans="4:7" ht="18" customHeight="1">
      <c r="D39" s="19"/>
      <c r="E39" s="19"/>
      <c r="F39" s="19"/>
      <c r="G39" s="19"/>
    </row>
  </sheetData>
  <mergeCells count="5">
    <mergeCell ref="D23:F23"/>
    <mergeCell ref="A13:G13"/>
    <mergeCell ref="A4:G4"/>
    <mergeCell ref="B5:F5"/>
    <mergeCell ref="B14:F14"/>
  </mergeCells>
  <phoneticPr fontId="0" type="noConversion"/>
  <pageMargins left="0.5" right="0.5" top="1.25" bottom="0.75" header="0.5" footer="0.5"/>
  <pageSetup scale="93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B1" workbookViewId="0">
      <selection activeCell="F1" sqref="F1"/>
    </sheetView>
  </sheetViews>
  <sheetFormatPr defaultColWidth="8.85546875" defaultRowHeight="12"/>
  <cols>
    <col min="1" max="1" width="113.5703125" customWidth="1"/>
    <col min="2" max="3" width="12.42578125" bestFit="1" customWidth="1"/>
    <col min="4" max="5" width="13.5703125" bestFit="1" customWidth="1"/>
    <col min="6" max="6" width="19.85546875" customWidth="1"/>
    <col min="7" max="7" width="59.42578125" customWidth="1"/>
  </cols>
  <sheetData>
    <row r="1" spans="1:7" ht="27.4" customHeight="1">
      <c r="A1" s="15" t="str">
        <f>'SCH production'!A1</f>
        <v>Degree Name</v>
      </c>
      <c r="F1" s="157" t="s">
        <v>205</v>
      </c>
    </row>
    <row r="2" spans="1:7" ht="19.899999999999999" customHeight="1" thickBot="1">
      <c r="A2" s="27" t="s">
        <v>75</v>
      </c>
      <c r="F2" s="103" t="s">
        <v>166</v>
      </c>
    </row>
    <row r="3" spans="1:7" s="26" customFormat="1" ht="60">
      <c r="B3" s="95" t="s">
        <v>76</v>
      </c>
      <c r="C3" s="95" t="s">
        <v>77</v>
      </c>
      <c r="D3" s="95" t="s">
        <v>78</v>
      </c>
      <c r="E3" s="104" t="s">
        <v>79</v>
      </c>
      <c r="F3" s="110" t="s">
        <v>165</v>
      </c>
      <c r="G3" s="113" t="s">
        <v>167</v>
      </c>
    </row>
    <row r="4" spans="1:7" s="26" customFormat="1" ht="14.25">
      <c r="A4" s="93" t="s">
        <v>158</v>
      </c>
      <c r="B4" s="94">
        <f>'Year 1'!G59</f>
        <v>0</v>
      </c>
      <c r="C4" s="94">
        <f>'Year 2'!G59</f>
        <v>0</v>
      </c>
      <c r="D4" s="94">
        <f>'Year 3'!G59</f>
        <v>0</v>
      </c>
      <c r="E4" s="105">
        <f>'Year 4'!G59</f>
        <v>0</v>
      </c>
      <c r="F4" s="154" t="e">
        <f>E4/E16</f>
        <v>#DIV/0!</v>
      </c>
      <c r="G4" s="106" t="s">
        <v>170</v>
      </c>
    </row>
    <row r="5" spans="1:7" s="26" customFormat="1" ht="14.25">
      <c r="A5" s="93" t="s">
        <v>80</v>
      </c>
      <c r="B5" s="94">
        <f>0.11485*'Year 1'!D17</f>
        <v>0</v>
      </c>
      <c r="C5" s="94">
        <f>0.11485*'Year 2'!D17</f>
        <v>0</v>
      </c>
      <c r="D5" s="94">
        <f>0.11485*'Year 3'!D17</f>
        <v>0</v>
      </c>
      <c r="E5" s="105">
        <f>0.11485*'Year 4'!D17</f>
        <v>0</v>
      </c>
      <c r="F5" s="107"/>
      <c r="G5" s="106" t="s">
        <v>168</v>
      </c>
    </row>
    <row r="6" spans="1:7" s="26" customFormat="1" ht="14.25">
      <c r="A6" s="93" t="s">
        <v>162</v>
      </c>
      <c r="B6" s="94">
        <f>0.5405*'Year 1'!D17</f>
        <v>0</v>
      </c>
      <c r="C6" s="94">
        <f>0.5405*'Year 2'!D17</f>
        <v>0</v>
      </c>
      <c r="D6" s="94">
        <f>0.5405*'Year 3'!D17</f>
        <v>0</v>
      </c>
      <c r="E6" s="105">
        <f>0.5405*'Year 4'!D17</f>
        <v>0</v>
      </c>
      <c r="F6" s="111"/>
      <c r="G6" s="106"/>
    </row>
    <row r="7" spans="1:7" s="26" customFormat="1" ht="14.25">
      <c r="A7" s="93" t="s">
        <v>145</v>
      </c>
      <c r="B7" s="94">
        <f>0.2*'Year 1'!D17</f>
        <v>0</v>
      </c>
      <c r="C7" s="94">
        <f>0.2*'Year 2'!D17</f>
        <v>0</v>
      </c>
      <c r="D7" s="94">
        <f>0.2*'Year 3'!D17</f>
        <v>0</v>
      </c>
      <c r="E7" s="105">
        <f>0.2*'Year 4'!D17</f>
        <v>0</v>
      </c>
      <c r="F7" s="107"/>
      <c r="G7" s="106"/>
    </row>
    <row r="8" spans="1:7" s="26" customFormat="1" ht="15.75" thickBot="1">
      <c r="A8" s="97" t="s">
        <v>87</v>
      </c>
      <c r="B8" s="94">
        <f>SUM(B4:B7)</f>
        <v>0</v>
      </c>
      <c r="C8" s="94">
        <f t="shared" ref="C8:E8" si="0">SUM(C4:C7)</f>
        <v>0</v>
      </c>
      <c r="D8" s="94">
        <f t="shared" si="0"/>
        <v>0</v>
      </c>
      <c r="E8" s="105">
        <f t="shared" si="0"/>
        <v>0</v>
      </c>
      <c r="F8" s="108"/>
      <c r="G8" s="109"/>
    </row>
    <row r="9" spans="1:7" s="26" customFormat="1" ht="14.25"/>
    <row r="10" spans="1:7" s="26" customFormat="1" ht="15" thickBot="1"/>
    <row r="11" spans="1:7" s="26" customFormat="1" ht="75">
      <c r="A11" s="27" t="s">
        <v>81</v>
      </c>
      <c r="F11" s="110" t="s">
        <v>175</v>
      </c>
      <c r="G11" s="113" t="s">
        <v>167</v>
      </c>
    </row>
    <row r="12" spans="1:7" s="26" customFormat="1" ht="14.25">
      <c r="B12" s="95" t="s">
        <v>76</v>
      </c>
      <c r="C12" s="95" t="s">
        <v>77</v>
      </c>
      <c r="D12" s="95" t="s">
        <v>78</v>
      </c>
      <c r="E12" s="104" t="s">
        <v>79</v>
      </c>
      <c r="F12" s="107"/>
      <c r="G12" s="106"/>
    </row>
    <row r="13" spans="1:7" s="26" customFormat="1" ht="14.25">
      <c r="A13" s="93" t="s">
        <v>173</v>
      </c>
      <c r="B13" s="98">
        <f>'Year 1'!D16</f>
        <v>0</v>
      </c>
      <c r="C13" s="98">
        <f>'Year 2'!D16</f>
        <v>0</v>
      </c>
      <c r="D13" s="98">
        <f>'Year 3'!D16</f>
        <v>0</v>
      </c>
      <c r="E13" s="112">
        <f>'Year 4'!D16</f>
        <v>0</v>
      </c>
      <c r="F13" s="107"/>
      <c r="G13" s="106"/>
    </row>
    <row r="14" spans="1:7" s="26" customFormat="1" ht="14.25">
      <c r="A14" s="93" t="s">
        <v>82</v>
      </c>
      <c r="B14" s="94">
        <f>B5</f>
        <v>0</v>
      </c>
      <c r="C14" s="94">
        <f>C5</f>
        <v>0</v>
      </c>
      <c r="D14" s="94">
        <f>D5</f>
        <v>0</v>
      </c>
      <c r="E14" s="105">
        <f>E5</f>
        <v>0</v>
      </c>
      <c r="F14" s="107"/>
      <c r="G14" s="106"/>
    </row>
    <row r="15" spans="1:7" s="26" customFormat="1" ht="14.25">
      <c r="A15" s="93" t="s">
        <v>83</v>
      </c>
      <c r="B15" s="94">
        <f>0.5405*'Year 1'!D17</f>
        <v>0</v>
      </c>
      <c r="C15" s="94">
        <f>0.5405*'Year 2'!D17</f>
        <v>0</v>
      </c>
      <c r="D15" s="94">
        <f>0.5405*'Year 3'!D17</f>
        <v>0</v>
      </c>
      <c r="E15" s="105">
        <f>0.5405*'Year 4'!D17</f>
        <v>0</v>
      </c>
      <c r="F15" s="107"/>
      <c r="G15" s="106"/>
    </row>
    <row r="16" spans="1:7" s="26" customFormat="1" ht="14.25">
      <c r="A16" s="93" t="s">
        <v>164</v>
      </c>
      <c r="B16" s="94">
        <f>'Year 1'!D17</f>
        <v>0</v>
      </c>
      <c r="C16" s="94">
        <f>'Year 2'!D17</f>
        <v>0</v>
      </c>
      <c r="D16" s="94">
        <f>'Year 3'!D17</f>
        <v>0</v>
      </c>
      <c r="E16" s="105">
        <f>'Year 4'!D17</f>
        <v>0</v>
      </c>
      <c r="F16" s="153">
        <f>E16-(E4+E7)</f>
        <v>0</v>
      </c>
      <c r="G16" s="106" t="s">
        <v>171</v>
      </c>
    </row>
    <row r="17" spans="1:7" s="26" customFormat="1" ht="14.25">
      <c r="A17" s="93"/>
      <c r="B17" s="94"/>
      <c r="C17" s="94"/>
      <c r="D17" s="94"/>
      <c r="E17" s="105"/>
      <c r="F17" s="107"/>
      <c r="G17" s="106" t="s">
        <v>172</v>
      </c>
    </row>
    <row r="18" spans="1:7" s="26" customFormat="1" ht="15.75" thickBot="1">
      <c r="A18" s="97" t="s">
        <v>88</v>
      </c>
      <c r="B18" s="94">
        <f>SUM(B14:B16)</f>
        <v>0</v>
      </c>
      <c r="C18" s="94">
        <f t="shared" ref="C18:E18" si="1">SUM(C14:C16)</f>
        <v>0</v>
      </c>
      <c r="D18" s="94">
        <f t="shared" si="1"/>
        <v>0</v>
      </c>
      <c r="E18" s="105">
        <f t="shared" si="1"/>
        <v>0</v>
      </c>
      <c r="F18" s="108"/>
      <c r="G18" s="109" t="s">
        <v>169</v>
      </c>
    </row>
    <row r="19" spans="1:7" s="26" customFormat="1" ht="14.25"/>
    <row r="20" spans="1:7" s="26" customFormat="1" ht="14.25">
      <c r="A20" s="26" t="s">
        <v>147</v>
      </c>
      <c r="B20" s="102">
        <f>'Year 1'!$D$14*$B$27+'Year 1'!$D$15*$B$28</f>
        <v>0</v>
      </c>
      <c r="C20" s="102">
        <f>'Year 2'!$D$14*$B$27+'Year 2'!$D$15*$B$28</f>
        <v>0</v>
      </c>
      <c r="D20" s="102">
        <f>'Year 3'!$D$14*$B$27+'Year 3'!$D$15*$B$28</f>
        <v>0</v>
      </c>
      <c r="E20" s="102">
        <f>'Year 4'!$D$14*$B$27+'Year 4'!$D$15*$B$28</f>
        <v>0</v>
      </c>
    </row>
    <row r="21" spans="1:7" s="26" customFormat="1" ht="14.25">
      <c r="A21" s="26" t="s">
        <v>174</v>
      </c>
      <c r="B21" s="96">
        <f>B18-B20</f>
        <v>0</v>
      </c>
      <c r="C21" s="96">
        <f t="shared" ref="C21:E21" si="2">C18-C20</f>
        <v>0</v>
      </c>
      <c r="D21" s="96">
        <f t="shared" si="2"/>
        <v>0</v>
      </c>
      <c r="E21" s="96">
        <f t="shared" si="2"/>
        <v>0</v>
      </c>
    </row>
    <row r="22" spans="1:7" s="26" customFormat="1" ht="14.25"/>
    <row r="23" spans="1:7" s="26" customFormat="1" ht="14.25"/>
    <row r="24" spans="1:7" s="26" customFormat="1" ht="14.25">
      <c r="A24" s="26" t="s">
        <v>163</v>
      </c>
    </row>
    <row r="26" spans="1:7" ht="14.25">
      <c r="A26" s="26" t="s">
        <v>24</v>
      </c>
    </row>
    <row r="27" spans="1:7" ht="14.25">
      <c r="A27" s="99" t="s">
        <v>85</v>
      </c>
      <c r="B27" s="114"/>
      <c r="C27" t="s">
        <v>148</v>
      </c>
    </row>
    <row r="28" spans="1:7" ht="14.25">
      <c r="A28" s="99" t="s">
        <v>86</v>
      </c>
      <c r="B28" s="114">
        <v>374</v>
      </c>
      <c r="C28" t="s">
        <v>146</v>
      </c>
    </row>
    <row r="30" spans="1:7" ht="14.25">
      <c r="A30" s="99" t="s">
        <v>89</v>
      </c>
      <c r="B30" s="7"/>
      <c r="C30" t="s">
        <v>149</v>
      </c>
    </row>
    <row r="31" spans="1:7" ht="14.25">
      <c r="A31" s="99" t="s">
        <v>141</v>
      </c>
      <c r="B31" s="7"/>
    </row>
  </sheetData>
  <phoneticPr fontId="17" type="noConversion"/>
  <pageMargins left="0.7" right="0.7" top="0.75" bottom="0.75" header="0.3" footer="0.3"/>
  <pageSetup scale="5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workbookViewId="0">
      <selection activeCell="E12" sqref="E12"/>
    </sheetView>
  </sheetViews>
  <sheetFormatPr defaultColWidth="8.85546875" defaultRowHeight="12"/>
  <cols>
    <col min="1" max="1" width="134.140625" customWidth="1"/>
  </cols>
  <sheetData>
    <row r="1" spans="1:1" ht="18">
      <c r="A1" s="100" t="s">
        <v>150</v>
      </c>
    </row>
    <row r="2" spans="1:1">
      <c r="A2" s="157" t="s">
        <v>205</v>
      </c>
    </row>
    <row r="3" spans="1:1">
      <c r="A3" s="23" t="s">
        <v>151</v>
      </c>
    </row>
    <row r="4" spans="1:1">
      <c r="A4" s="23" t="s">
        <v>99</v>
      </c>
    </row>
    <row r="5" spans="1:1">
      <c r="A5" s="23" t="s">
        <v>152</v>
      </c>
    </row>
    <row r="6" spans="1:1">
      <c r="A6" s="23" t="s">
        <v>204</v>
      </c>
    </row>
    <row r="7" spans="1:1">
      <c r="A7" s="23" t="s">
        <v>100</v>
      </c>
    </row>
    <row r="8" spans="1:1">
      <c r="A8" s="23" t="s">
        <v>101</v>
      </c>
    </row>
    <row r="9" spans="1:1">
      <c r="A9" s="23" t="s">
        <v>102</v>
      </c>
    </row>
    <row r="10" spans="1:1">
      <c r="A10" s="23"/>
    </row>
    <row r="11" spans="1:1">
      <c r="A11" s="101" t="s">
        <v>103</v>
      </c>
    </row>
    <row r="12" spans="1:1" ht="24">
      <c r="A12" s="23" t="s">
        <v>104</v>
      </c>
    </row>
    <row r="13" spans="1:1" ht="24">
      <c r="A13" s="23" t="s">
        <v>105</v>
      </c>
    </row>
    <row r="14" spans="1:1">
      <c r="A14" s="23" t="s">
        <v>106</v>
      </c>
    </row>
    <row r="15" spans="1:1" ht="24">
      <c r="A15" s="23" t="s">
        <v>139</v>
      </c>
    </row>
    <row r="16" spans="1:1">
      <c r="A16" s="23" t="s">
        <v>107</v>
      </c>
    </row>
    <row r="17" spans="1:1">
      <c r="A17" s="23" t="s">
        <v>108</v>
      </c>
    </row>
    <row r="18" spans="1:1">
      <c r="A18" s="23" t="s">
        <v>109</v>
      </c>
    </row>
    <row r="19" spans="1:1">
      <c r="A19" s="23" t="s">
        <v>110</v>
      </c>
    </row>
    <row r="20" spans="1:1">
      <c r="A20" s="23" t="s">
        <v>111</v>
      </c>
    </row>
    <row r="21" spans="1:1">
      <c r="A21" s="23" t="s">
        <v>112</v>
      </c>
    </row>
    <row r="22" spans="1:1">
      <c r="A22" s="23" t="s">
        <v>113</v>
      </c>
    </row>
    <row r="23" spans="1:1">
      <c r="A23" s="23" t="s">
        <v>114</v>
      </c>
    </row>
    <row r="24" spans="1:1">
      <c r="A24" s="23" t="s">
        <v>115</v>
      </c>
    </row>
    <row r="25" spans="1:1">
      <c r="A25" s="23" t="s">
        <v>116</v>
      </c>
    </row>
    <row r="26" spans="1:1">
      <c r="A26" s="23"/>
    </row>
    <row r="27" spans="1:1">
      <c r="A27" s="101" t="s">
        <v>117</v>
      </c>
    </row>
    <row r="28" spans="1:1">
      <c r="A28" s="23" t="s">
        <v>118</v>
      </c>
    </row>
    <row r="29" spans="1:1">
      <c r="A29" s="23" t="s">
        <v>119</v>
      </c>
    </row>
    <row r="30" spans="1:1">
      <c r="A30" s="23" t="s">
        <v>120</v>
      </c>
    </row>
    <row r="31" spans="1:1">
      <c r="A31" s="23" t="s">
        <v>121</v>
      </c>
    </row>
    <row r="32" spans="1:1">
      <c r="A32" s="23" t="s">
        <v>122</v>
      </c>
    </row>
    <row r="33" spans="1:1">
      <c r="A33" s="23" t="s">
        <v>123</v>
      </c>
    </row>
    <row r="34" spans="1:1">
      <c r="A34" s="23" t="s">
        <v>124</v>
      </c>
    </row>
    <row r="35" spans="1:1" ht="24">
      <c r="A35" s="23" t="s">
        <v>125</v>
      </c>
    </row>
    <row r="36" spans="1:1">
      <c r="A36" s="23" t="s">
        <v>126</v>
      </c>
    </row>
    <row r="37" spans="1:1">
      <c r="A37" s="23" t="s">
        <v>127</v>
      </c>
    </row>
    <row r="38" spans="1:1">
      <c r="A38" s="23" t="s">
        <v>128</v>
      </c>
    </row>
    <row r="39" spans="1:1">
      <c r="A39" s="23" t="s">
        <v>129</v>
      </c>
    </row>
    <row r="40" spans="1:1" ht="24">
      <c r="A40" s="23" t="s">
        <v>130</v>
      </c>
    </row>
    <row r="41" spans="1:1">
      <c r="A41" s="101" t="s">
        <v>131</v>
      </c>
    </row>
    <row r="42" spans="1:1">
      <c r="A42" s="23" t="s">
        <v>132</v>
      </c>
    </row>
    <row r="43" spans="1:1">
      <c r="A43" s="101" t="s">
        <v>133</v>
      </c>
    </row>
    <row r="44" spans="1:1" ht="24">
      <c r="A44" s="23" t="s">
        <v>134</v>
      </c>
    </row>
    <row r="45" spans="1:1">
      <c r="A45" s="101" t="s">
        <v>135</v>
      </c>
    </row>
    <row r="46" spans="1:1">
      <c r="A46" s="23" t="s">
        <v>136</v>
      </c>
    </row>
    <row r="47" spans="1:1" ht="24">
      <c r="A47" s="23" t="s">
        <v>137</v>
      </c>
    </row>
    <row r="48" spans="1:1">
      <c r="A48" s="23" t="s">
        <v>140</v>
      </c>
    </row>
    <row r="49" spans="1:1">
      <c r="A49" s="23" t="s">
        <v>138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SCH production</vt:lpstr>
      <vt:lpstr>Year 1</vt:lpstr>
      <vt:lpstr>Year 2</vt:lpstr>
      <vt:lpstr>Year 3</vt:lpstr>
      <vt:lpstr>Year 4</vt:lpstr>
      <vt:lpstr>Summary</vt:lpstr>
      <vt:lpstr>UNC-GA Summary</vt:lpstr>
      <vt:lpstr>Directions</vt:lpstr>
      <vt:lpstr>Directions!OLE_LINK1</vt:lpstr>
      <vt:lpstr>Directions!OLE_LINK3</vt:lpstr>
      <vt:lpstr>'SCH production'!Print_Area</vt:lpstr>
      <vt:lpstr>Summary!Print_Area</vt:lpstr>
      <vt:lpstr>'Year 1'!Print_Area</vt:lpstr>
      <vt:lpstr>'Year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Hodge</dc:creator>
  <cp:lastModifiedBy>Melissa Nosbisch</cp:lastModifiedBy>
  <cp:lastPrinted>2014-10-08T11:32:15Z</cp:lastPrinted>
  <dcterms:created xsi:type="dcterms:W3CDTF">2002-07-08T23:27:48Z</dcterms:created>
  <dcterms:modified xsi:type="dcterms:W3CDTF">2015-09-28T13:21:28Z</dcterms:modified>
  <cp:contentStatus>draft</cp:contentStatus>
</cp:coreProperties>
</file>